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1-22 Budget\"/>
    </mc:Choice>
  </mc:AlternateContent>
  <xr:revisionPtr revIDLastSave="0" documentId="8_{2C8CD198-A5A6-4CFF-A772-56677C2584BF}" xr6:coauthVersionLast="46" xr6:coauthVersionMax="46" xr10:uidLastSave="{00000000-0000-0000-0000-000000000000}"/>
  <bookViews>
    <workbookView xWindow="-120" yWindow="-120" windowWidth="29040" windowHeight="15840" tabRatio="587" activeTab="1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<sst xmlns="http://schemas.openxmlformats.org/spreadsheetml/2006/main" count="2269" uniqueCount="2198">
  <si>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</si>
  <si>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</si>
  <si>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</si>
  <si>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</si>
  <si>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</si>
  <si>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</si>
  <si>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</si>
  <si>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</si>
  <si>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</si>
  <si>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</si>
  <si>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</si>
  <si>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</si>
  <si>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</si>
  <si>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</si>
  <si>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</si>
  <si>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</si>
  <si>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</si>
  <si>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</si>
  <si>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</si>
  <si>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</si>
  <si>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</si>
  <si>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</si>
  <si>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</si>
  <si>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</si>
  <si>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</si>
  <si>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</si>
  <si>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</si>
  <si>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</si>
  <si>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</si>
  <si>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</si>
  <si>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</si>
  <si>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</si>
  <si>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</si>
  <si>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</si>
  <si>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</si>
  <si>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</si>
  <si>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</si>
  <si>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</si>
  <si>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</si>
  <si>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</si>
  <si>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</si>
  <si>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</si>
  <si>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</si>
  <si>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</si>
  <si>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</si>
  <si>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</si>
  <si>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</si>
  <si>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</si>
  <si>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</si>
  <si>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</si>
  <si>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</si>
  <si>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</si>
  <si>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</si>
  <si>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</si>
  <si>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</si>
  <si>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</si>
  <si>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</si>
  <si>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</si>
  <si>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</si>
  <si>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</si>
  <si>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</si>
  <si>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</si>
  <si>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</si>
  <si>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</si>
  <si>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</si>
  <si>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</si>
  <si>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</si>
  <si>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</si>
  <si>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</si>
  <si>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</si>
  <si>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</si>
  <si>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</si>
  <si>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</si>
  <si>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</si>
  <si>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</si>
  <si>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</si>
  <si>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</si>
  <si>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</si>
  <si>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</si>
  <si>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</si>
  <si>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</si>
  <si>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</si>
  <si>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</si>
  <si>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</si>
  <si>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</si>
  <si>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</si>
  <si>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</si>
  <si>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</si>
  <si>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</si>
  <si>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</si>
  <si>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</si>
  <si>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</si>
  <si>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</si>
  <si>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</si>
  <si>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</si>
  <si>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</si>
  <si>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</si>
  <si>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</si>
  <si>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</si>
  <si>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</si>
  <si>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</si>
  <si>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</si>
  <si>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</si>
  <si>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</si>
  <si>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</si>
  <si>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</si>
  <si>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</si>
  <si>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</si>
  <si>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</si>
  <si>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</si>
  <si>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</si>
  <si>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</si>
  <si>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</si>
  <si>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</si>
  <si>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</si>
  <si>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</si>
  <si>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</si>
  <si>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</si>
  <si>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</si>
  <si>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</si>
  <si>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</si>
  <si>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</si>
  <si>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</si>
  <si>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</si>
  <si>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</si>
  <si>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</si>
  <si>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</si>
  <si>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</si>
  <si>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</si>
  <si>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</si>
  <si>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</si>
  <si>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</si>
  <si>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</si>
  <si>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</si>
  <si>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</si>
  <si>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</si>
  <si>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</si>
  <si>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</si>
  <si>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</si>
  <si>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</si>
  <si>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</si>
  <si>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</si>
  <si>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</si>
  <si>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</si>
  <si>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</si>
  <si>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</si>
  <si>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</si>
  <si>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</si>
  <si>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</si>
  <si>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</si>
  <si>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</si>
  <si>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</si>
  <si>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</si>
  <si>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</si>
  <si>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</si>
  <si>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</si>
  <si>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</si>
  <si>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</si>
  <si>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</si>
  <si>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</si>
  <si>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</si>
  <si>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</si>
  <si>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</si>
  <si>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</si>
  <si>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</si>
  <si>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</si>
  <si>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</si>
  <si>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</si>
  <si>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</si>
  <si>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</si>
  <si>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</si>
  <si>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</si>
  <si>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</si>
  <si>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</si>
  <si>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</si>
  <si>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</si>
  <si>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</si>
  <si>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</si>
  <si>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</si>
  <si>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</si>
  <si>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</si>
  <si>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</si>
  <si>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</si>
  <si>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</si>
  <si>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</si>
  <si>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</si>
  <si>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</si>
  <si>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</si>
  <si>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</si>
  <si>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</si>
  <si>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</si>
  <si>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</si>
  <si>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</si>
  <si>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</si>
  <si>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</si>
  <si>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</si>
  <si>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</si>
  <si>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</si>
  <si>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</si>
  <si>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</si>
  <si>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</si>
  <si>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</si>
  <si>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</si>
  <si>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</si>
  <si>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</si>
  <si>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</si>
  <si>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</si>
  <si>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</si>
  <si>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</si>
  <si>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</si>
  <si>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</si>
  <si>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</si>
  <si>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</si>
  <si>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</si>
  <si>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</si>
  <si>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</si>
  <si>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</si>
  <si>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</si>
  <si>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</si>
  <si>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</si>
  <si>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</si>
  <si>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</si>
  <si>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</si>
  <si>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</si>
  <si>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</si>
  <si>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</si>
  <si>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</si>
  <si>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</si>
  <si>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</si>
  <si>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</si>
  <si>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</si>
  <si>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</si>
  <si>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</si>
  <si>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</si>
  <si>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</si>
  <si>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</si>
  <si>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</si>
  <si>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</si>
  <si>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</si>
  <si>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</si>
  <si>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</si>
  <si>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</si>
  <si>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</si>
  <si>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</si>
  <si>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</si>
  <si>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</si>
  <si>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</si>
  <si>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</si>
  <si>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</si>
  <si>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</si>
  <si>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</si>
  <si>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</si>
  <si>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</si>
  <si>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</si>
  <si>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</si>
  <si>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</si>
  <si>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</si>
  <si>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</si>
  <si>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</si>
  <si>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</si>
  <si>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</si>
  <si>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</si>
  <si>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</si>
  <si>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</si>
  <si>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</si>
  <si>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</si>
  <si>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</si>
  <si>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</si>
  <si>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</si>
  <si>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</si>
  <si>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</si>
  <si>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</si>
  <si>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</si>
  <si>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</si>
  <si>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</si>
  <si>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</si>
  <si>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</si>
  <si>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</si>
  <si>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</si>
  <si>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</si>
  <si>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</si>
  <si>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</si>
  <si>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</si>
  <si>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</si>
  <si>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</si>
  <si>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</si>
  <si>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</si>
  <si>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</si>
  <si>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</si>
  <si>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</si>
  <si>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</si>
  <si>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</si>
  <si>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</si>
  <si>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</si>
  <si>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</si>
  <si>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</si>
  <si>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</si>
  <si>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</si>
  <si>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</si>
  <si>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</si>
  <si>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</si>
  <si>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</si>
  <si>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</si>
  <si>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</si>
  <si>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</si>
  <si>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</si>
  <si>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</si>
  <si>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</si>
  <si>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</si>
  <si>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</si>
  <si>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</si>
  <si>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</si>
  <si>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</si>
  <si>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</si>
  <si>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</si>
  <si>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</si>
  <si>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</si>
  <si>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</si>
  <si>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</si>
  <si>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</si>
  <si>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</si>
  <si>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</si>
  <si>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</si>
  <si>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</si>
  <si>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</si>
  <si>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</si>
  <si>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</si>
  <si>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</si>
  <si>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</si>
  <si>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</si>
  <si>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</si>
  <si>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</si>
  <si>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</si>
  <si>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</si>
  <si>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</si>
  <si>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</si>
  <si>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</si>
  <si>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</si>
  <si>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</si>
  <si>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</si>
  <si>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</si>
  <si>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</si>
  <si>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</si>
  <si>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</si>
  <si>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</si>
  <si>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</si>
  <si>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</si>
  <si>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</si>
  <si>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</si>
  <si>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</si>
  <si>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</si>
  <si>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</si>
  <si>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</si>
  <si>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</si>
  <si>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</si>
  <si>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</si>
  <si>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</si>
  <si>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</si>
  <si>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</si>
  <si>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</si>
  <si>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</si>
  <si>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</si>
  <si>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</si>
  <si>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</si>
  <si>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</si>
  <si>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</si>
  <si>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</si>
  <si>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</si>
  <si>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</si>
  <si>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</si>
  <si>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</si>
  <si>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</si>
  <si>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</si>
  <si>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</si>
  <si>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</si>
  <si>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</si>
  <si>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</si>
  <si>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</si>
  <si>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</si>
  <si>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</si>
  <si>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</si>
  <si>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</si>
  <si>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</si>
  <si>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</si>
  <si>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</si>
  <si>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</si>
  <si>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</si>
  <si>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</si>
  <si>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</si>
  <si>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</si>
  <si>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</si>
  <si>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</si>
  <si>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</si>
  <si>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</si>
  <si>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</si>
  <si>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</si>
  <si>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</si>
  <si>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</si>
  <si>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</si>
  <si>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</si>
  <si>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</si>
  <si>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</si>
  <si>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</si>
  <si>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</si>
  <si>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</si>
  <si>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</si>
  <si>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</si>
  <si>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</si>
  <si>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</si>
  <si>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</si>
  <si>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</si>
  <si>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</si>
  <si>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</si>
  <si>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</si>
  <si>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</si>
  <si>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</si>
  <si>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</si>
  <si>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</si>
  <si>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</si>
  <si>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</si>
  <si>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</si>
  <si>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</si>
  <si>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</si>
  <si>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</si>
  <si>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</si>
  <si>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</si>
  <si>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</si>
  <si>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</si>
  <si>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</si>
  <si>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</si>
  <si>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</si>
  <si>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</si>
  <si>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</si>
  <si>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</si>
  <si>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</si>
  <si>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</si>
  <si>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</si>
  <si>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</si>
  <si>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</si>
  <si>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</si>
  <si>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</si>
  <si>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</si>
  <si>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</si>
  <si>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</si>
  <si>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</si>
  <si>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</si>
  <si>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</si>
  <si>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</si>
  <si>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</si>
  <si>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</si>
  <si>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</si>
  <si>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</si>
  <si>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</si>
  <si>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</si>
  <si>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</si>
  <si>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</si>
  <si>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</si>
  <si>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</si>
  <si>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</si>
  <si>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</si>
  <si>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</si>
  <si>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</si>
  <si>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</si>
  <si>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</si>
  <si>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</si>
  <si>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</si>
  <si>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</si>
  <si>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</si>
  <si>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</si>
  <si>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</si>
  <si>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</si>
  <si>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</si>
  <si>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</si>
  <si>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</si>
  <si>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</si>
  <si>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</si>
  <si>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</si>
  <si>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</si>
  <si>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</si>
  <si>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</si>
  <si>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</si>
  <si>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</si>
  <si>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</si>
  <si>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</si>
  <si>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</si>
  <si>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</si>
  <si>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</si>
  <si>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</si>
  <si>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</si>
  <si>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</si>
  <si>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</si>
  <si>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</si>
  <si>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</si>
  <si>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</si>
  <si>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</si>
  <si>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</si>
  <si>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</si>
  <si>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</si>
  <si>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</si>
  <si>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</si>
  <si>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</si>
  <si>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</si>
  <si>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</si>
  <si>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</si>
  <si>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</si>
  <si>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</si>
  <si>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</si>
  <si>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</si>
  <si>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</si>
  <si>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</si>
  <si>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</si>
  <si>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</si>
  <si>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</si>
  <si>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</si>
  <si>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</si>
  <si>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</si>
  <si>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</si>
  <si>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</si>
  <si>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</si>
  <si>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</si>
  <si>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</si>
  <si>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</si>
  <si>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</si>
  <si>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</si>
  <si>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</si>
  <si>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</si>
  <si>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</si>
  <si>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</si>
  <si>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</si>
  <si>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</si>
  <si>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</si>
  <si>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</si>
  <si>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</si>
  <si>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</si>
  <si>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</si>
  <si>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</si>
  <si>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</si>
  <si>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</si>
  <si>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</si>
  <si>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</si>
  <si>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</si>
  <si>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</si>
  <si>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</si>
  <si>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</si>
  <si>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</si>
  <si>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</si>
  <si>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</si>
  <si>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</si>
  <si>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</si>
  <si>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</si>
  <si>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</si>
  <si>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</si>
  <si>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</si>
  <si>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</si>
  <si>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</si>
  <si>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</si>
  <si>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</si>
  <si>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</si>
  <si>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</si>
  <si>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</si>
  <si>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</si>
  <si>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</si>
  <si>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</si>
  <si>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</si>
  <si>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</si>
  <si>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</si>
  <si>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</si>
  <si>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</si>
  <si>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</si>
  <si>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</si>
  <si>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</si>
  <si>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</si>
  <si>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</si>
  <si>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</si>
  <si>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</si>
  <si>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</si>
  <si>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</si>
  <si>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</si>
  <si>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</si>
  <si>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</si>
  <si>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</si>
  <si>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</si>
  <si>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</si>
  <si>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</si>
  <si>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</si>
  <si>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</si>
  <si>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</si>
  <si>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</si>
  <si>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</si>
  <si>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</si>
  <si>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</si>
  <si>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</si>
  <si>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</si>
  <si>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</si>
  <si>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</si>
  <si>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</si>
  <si>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</si>
  <si>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</si>
  <si>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</si>
  <si>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</si>
  <si>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</si>
  <si>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</si>
  <si>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</si>
  <si>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</si>
  <si>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</si>
  <si>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</si>
  <si>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</si>
  <si>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</si>
  <si>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</si>
  <si>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</si>
  <si>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</si>
  <si>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</si>
  <si>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</si>
  <si>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</si>
  <si>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</si>
  <si>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</si>
  <si>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</si>
  <si>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</si>
  <si>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</si>
  <si>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</si>
  <si>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</si>
  <si>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</si>
  <si>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</si>
  <si>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</si>
  <si>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</si>
  <si>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</si>
  <si>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</si>
  <si>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</si>
  <si>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</si>
  <si>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</si>
  <si>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</si>
  <si>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</si>
  <si>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</si>
  <si>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</si>
  <si>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</si>
  <si>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</si>
  <si>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</si>
  <si>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</si>
  <si>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</si>
  <si>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</si>
  <si>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</si>
  <si>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</si>
  <si>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</si>
  <si>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</si>
  <si>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</si>
  <si>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</si>
  <si>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</si>
  <si>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</si>
  <si>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</si>
  <si>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</si>
  <si>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</si>
  <si>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</si>
  <si>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</si>
  <si>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</si>
  <si>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</si>
  <si>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</si>
  <si>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</si>
  <si>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</si>
  <si>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</si>
  <si>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</si>
  <si>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</si>
  <si>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</si>
  <si>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</si>
  <si>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</si>
  <si>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</si>
  <si>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</si>
  <si>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</si>
  <si>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</si>
  <si>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</si>
  <si>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</si>
  <si>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</si>
  <si>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</si>
  <si>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</si>
  <si>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</si>
  <si>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</si>
  <si>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</si>
  <si>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</si>
  <si>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</si>
  <si>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</si>
  <si>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</si>
  <si>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</si>
  <si>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</si>
  <si>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</si>
  <si>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</si>
  <si>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</si>
  <si>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</si>
  <si>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</si>
  <si>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</si>
  <si>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</si>
  <si>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</si>
  <si>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</si>
  <si>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</si>
  <si>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</si>
  <si>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</si>
  <si>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</si>
  <si>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</si>
  <si>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</si>
  <si>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</si>
  <si>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</si>
  <si>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</si>
  <si>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</si>
  <si>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</si>
  <si>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</si>
  <si>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</si>
  <si>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</si>
  <si>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</si>
  <si>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</si>
  <si>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</si>
  <si>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</si>
  <si>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</si>
  <si>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</si>
  <si>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</si>
  <si>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</si>
  <si>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</si>
  <si>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</si>
  <si>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</si>
  <si>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</si>
  <si>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</si>
  <si>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</si>
  <si>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</si>
  <si>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</si>
  <si>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</si>
  <si>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</si>
  <si>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</si>
  <si>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</si>
  <si>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</si>
  <si>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</si>
  <si>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</si>
  <si>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</si>
  <si>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</si>
  <si>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</si>
  <si>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</si>
  <si>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</si>
  <si>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</si>
  <si>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</si>
  <si>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</si>
  <si>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</si>
  <si>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</si>
  <si>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</si>
  <si>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</si>
  <si>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</si>
  <si>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</si>
  <si>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</si>
  <si>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</si>
  <si>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</si>
  <si>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</si>
  <si>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</si>
  <si>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</si>
  <si>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</si>
  <si>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</si>
  <si>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</si>
  <si>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</si>
  <si>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</si>
  <si>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</si>
  <si>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</si>
  <si>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</si>
  <si>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</si>
  <si>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</si>
  <si>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</si>
  <si>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</si>
  <si>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</si>
  <si>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</si>
  <si>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</si>
  <si>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</si>
  <si>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</si>
  <si>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</si>
  <si>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</si>
  <si>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</si>
  <si>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</si>
  <si>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</si>
  <si>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</si>
  <si>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</si>
  <si>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</si>
  <si>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</si>
  <si>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</si>
  <si>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</si>
  <si>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</si>
  <si>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</si>
  <si>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</si>
  <si>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</si>
  <si>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</si>
  <si>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</si>
  <si>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</si>
  <si>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</si>
  <si>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</si>
  <si>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</si>
  <si>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</si>
  <si>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</si>
  <si>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</si>
  <si>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</si>
  <si>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</si>
  <si>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</si>
  <si>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</si>
  <si>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</si>
  <si>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</si>
  <si>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</si>
  <si>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</si>
  <si>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</si>
  <si>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</si>
  <si>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</si>
  <si>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</si>
  <si>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</si>
  <si>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</si>
  <si>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</si>
  <si>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</si>
  <si>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</si>
  <si>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</si>
  <si>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</si>
  <si>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</si>
  <si>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</si>
  <si>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</si>
  <si>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</si>
  <si>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</si>
  <si>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</si>
  <si>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</si>
  <si>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</si>
  <si>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</si>
  <si>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</si>
  <si>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</si>
  <si>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</si>
  <si>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</si>
  <si>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</si>
  <si>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</si>
  <si>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</si>
  <si>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</si>
  <si>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</si>
  <si>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</si>
  <si>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</si>
  <si>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</si>
  <si>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</si>
  <si>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</si>
  <si>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</si>
  <si>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</si>
  <si>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</si>
  <si>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</si>
  <si>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</si>
  <si>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</si>
  <si>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</si>
  <si>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</si>
  <si>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</si>
  <si>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</si>
  <si>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</si>
  <si>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</si>
  <si>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</si>
  <si>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</si>
  <si>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</si>
  <si>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</si>
  <si>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</si>
  <si>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</si>
  <si>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</si>
  <si>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</si>
  <si>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</si>
  <si>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</si>
  <si>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</si>
  <si>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</si>
  <si>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</si>
  <si>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</si>
  <si>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</si>
  <si>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</si>
  <si>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</si>
  <si>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</si>
  <si>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</si>
  <si>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</si>
  <si>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</si>
  <si>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</si>
  <si>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</si>
  <si>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</si>
  <si>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</si>
  <si>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</si>
  <si>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</si>
  <si>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</si>
  <si>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</si>
  <si>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</si>
  <si>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</si>
  <si>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</si>
  <si>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</si>
  <si>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</si>
  <si>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</si>
  <si>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</si>
  <si>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</si>
  <si>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</si>
  <si>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</si>
  <si>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</si>
  <si>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</si>
  <si>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</si>
  <si>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</si>
  <si>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</si>
  <si>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</si>
  <si>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</si>
  <si>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</si>
  <si>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</si>
  <si>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</si>
  <si>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</si>
  <si>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</si>
  <si>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</si>
  <si>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</si>
  <si>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</si>
  <si>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</si>
  <si>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</si>
  <si>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</si>
  <si>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</si>
  <si>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</si>
  <si>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</si>
  <si>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</si>
  <si>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</si>
  <si>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</si>
  <si>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</si>
  <si>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</si>
  <si>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</si>
  <si>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</si>
  <si>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</si>
  <si>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</si>
  <si>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</si>
  <si>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</si>
  <si>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</si>
  <si>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</si>
  <si>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</si>
  <si>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</si>
  <si>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</si>
  <si>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</si>
  <si>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</si>
  <si>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</si>
  <si>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</si>
  <si>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</si>
  <si>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</si>
  <si>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</si>
  <si>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</si>
  <si>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</si>
  <si>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</si>
  <si>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</si>
  <si>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</si>
  <si>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</si>
  <si>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</si>
  <si>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</si>
  <si>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</si>
  <si>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</si>
  <si>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</si>
  <si>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</si>
  <si>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</si>
  <si>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</si>
  <si>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</si>
  <si>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</si>
  <si>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</si>
  <si>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</si>
  <si>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</si>
  <si>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</si>
  <si>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</si>
  <si>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</si>
  <si>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</si>
  <si>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</si>
  <si>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</si>
  <si>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</si>
  <si>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</si>
  <si>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</si>
  <si>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</si>
  <si>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</si>
  <si>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</si>
  <si>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</si>
  <si>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</si>
  <si>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</si>
  <si>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</si>
  <si>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</si>
  <si>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</si>
  <si>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</si>
  <si>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</si>
  <si>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</si>
  <si>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</si>
  <si>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</si>
  <si>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</si>
  <si>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</si>
  <si>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</si>
  <si>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</si>
  <si>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</si>
  <si>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</si>
  <si>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</si>
  <si>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</si>
  <si>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</si>
  <si>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</si>
  <si>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</si>
  <si>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</si>
  <si>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</si>
  <si>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</si>
  <si>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</si>
  <si>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</si>
  <si>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</si>
  <si>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</si>
  <si>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</si>
  <si>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</si>
  <si>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</si>
  <si>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</si>
  <si>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</si>
  <si>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</si>
  <si>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</si>
  <si>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</si>
  <si>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</si>
  <si>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</si>
  <si>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</si>
  <si>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</si>
  <si>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</si>
  <si>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</si>
  <si>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</si>
  <si>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</si>
  <si>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</si>
  <si>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</si>
  <si>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</si>
  <si>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</si>
  <si>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</si>
  <si>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</si>
  <si>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</si>
  <si>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</si>
  <si>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</si>
  <si>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</si>
  <si>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</si>
  <si>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</si>
  <si>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</si>
  <si>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</si>
  <si>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</si>
  <si>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</si>
  <si>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</si>
  <si>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</si>
  <si>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</si>
  <si>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</si>
  <si>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</si>
  <si>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</si>
  <si>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</si>
  <si>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</si>
  <si>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</si>
  <si>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</si>
  <si>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</si>
  <si>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</si>
  <si>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</si>
  <si>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</si>
  <si>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</si>
  <si>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</si>
  <si>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</si>
  <si>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</si>
  <si>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</si>
  <si>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</si>
  <si>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</si>
  <si>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</si>
  <si>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</si>
  <si>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</si>
  <si>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</si>
  <si>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</si>
  <si>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</si>
  <si>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</si>
  <si>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</si>
  <si>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</si>
  <si>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</si>
  <si>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</si>
  <si>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</si>
  <si>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</si>
  <si>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</si>
  <si>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</si>
  <si>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</si>
  <si>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</si>
  <si>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</si>
  <si>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</si>
  <si>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</si>
  <si>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</si>
  <si>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</si>
  <si>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</si>
  <si>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</si>
  <si>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</si>
  <si>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</si>
  <si>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</si>
  <si>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</si>
  <si>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</si>
  <si>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</si>
  <si>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</si>
  <si>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</si>
  <si>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</si>
  <si>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</si>
  <si>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</si>
  <si>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</si>
  <si>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</si>
  <si>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</si>
  <si>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</si>
  <si>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</si>
  <si>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</si>
  <si>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</si>
  <si>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</si>
  <si>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</si>
  <si>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</si>
  <si>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</si>
  <si>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</si>
  <si>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</si>
  <si>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</si>
  <si>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</si>
  <si>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</si>
  <si>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</si>
  <si>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</si>
  <si>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</si>
  <si>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</si>
  <si>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</si>
  <si>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</si>
  <si>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</si>
  <si>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</si>
  <si>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</si>
  <si>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</si>
  <si>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</si>
  <si>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</si>
  <si>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</si>
  <si>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</si>
  <si>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</si>
  <si>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</si>
  <si>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</si>
  <si>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</si>
  <si>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</si>
  <si>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</si>
  <si>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</si>
  <si>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</si>
  <si>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</si>
  <si>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</si>
  <si>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</si>
  <si>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</si>
  <si>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</si>
  <si>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</si>
  <si>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</si>
  <si>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</si>
  <si>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</si>
  <si>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</si>
  <si>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</si>
  <si>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</si>
  <si>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</si>
  <si>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</si>
  <si>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</si>
  <si>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</si>
  <si>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</si>
  <si>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</si>
  <si>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</si>
  <si>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</si>
  <si>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</si>
  <si>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</si>
  <si>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</si>
  <si>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</si>
  <si>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</si>
  <si>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</si>
  <si>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</si>
  <si>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</si>
  <si>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</si>
  <si>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</si>
  <si>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</si>
  <si>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</si>
  <si>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</si>
  <si>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</si>
  <si>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</si>
  <si>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</si>
  <si>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</si>
  <si>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</si>
  <si>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</si>
  <si>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</si>
  <si>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</si>
  <si>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</si>
  <si>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</si>
  <si>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</si>
  <si>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</si>
  <si>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</si>
  <si>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</si>
  <si>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</si>
  <si>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</si>
  <si>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</si>
  <si>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</si>
  <si>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</si>
  <si>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</si>
  <si>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</si>
  <si>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</si>
  <si>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</si>
  <si>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</si>
  <si>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</si>
  <si>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</si>
  <si>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</si>
  <si>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</si>
  <si>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</si>
  <si>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</si>
  <si>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</si>
  <si>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</si>
  <si>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</si>
  <si>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</si>
  <si>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</si>
  <si>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</si>
  <si>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</si>
  <si>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</si>
  <si>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</si>
  <si>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</si>
  <si>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</si>
  <si>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</si>
  <si>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</si>
  <si>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</si>
  <si>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</si>
  <si>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</si>
  <si>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</si>
  <si>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</si>
  <si>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</si>
  <si>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</si>
  <si>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</si>
  <si>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</si>
  <si>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</si>
  <si>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</si>
  <si>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</si>
  <si>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</si>
  <si>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</si>
  <si>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</si>
  <si>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</si>
  <si>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</si>
  <si>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</si>
  <si>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</si>
  <si>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</si>
  <si>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</si>
  <si>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</si>
  <si>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</si>
  <si>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</si>
  <si>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</si>
  <si>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</si>
  <si>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</si>
  <si>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</si>
  <si>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</si>
  <si>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</si>
  <si>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</si>
  <si>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</si>
  <si>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</si>
  <si>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</si>
  <si>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</si>
  <si>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</si>
  <si>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</si>
  <si>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</si>
  <si>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</si>
  <si>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</si>
  <si>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</si>
  <si>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</si>
  <si>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</si>
  <si>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</si>
  <si>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</si>
  <si>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</si>
  <si>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</si>
  <si>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</si>
  <si>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</si>
  <si>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</si>
  <si>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</si>
  <si>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</si>
  <si>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</si>
  <si>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</si>
  <si>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</si>
  <si>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</si>
  <si>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</si>
  <si>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</si>
  <si>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</si>
  <si>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</si>
  <si>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</si>
  <si>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</si>
  <si>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</si>
  <si>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</si>
  <si>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</si>
  <si>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</si>
  <si>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</si>
  <si>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</si>
  <si>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</si>
  <si>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</si>
  <si>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</si>
  <si>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</si>
  <si>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</si>
  <si>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</si>
  <si>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</si>
  <si>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</si>
  <si>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</si>
  <si>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</si>
  <si>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</si>
  <si>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</si>
  <si>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</si>
  <si>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</si>
  <si>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</si>
  <si>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</si>
  <si>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</si>
  <si>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</si>
  <si>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</si>
  <si>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</si>
  <si>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</si>
  <si>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</si>
  <si>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</si>
  <si>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</si>
  <si>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</si>
  <si>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</si>
  <si>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</si>
  <si>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</si>
  <si>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</si>
  <si>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</si>
  <si>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</si>
  <si>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</si>
  <si>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</si>
  <si>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</si>
  <si>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</si>
  <si>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</si>
  <si>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</si>
  <si>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</si>
  <si>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</si>
  <si>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</si>
  <si>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</si>
  <si>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</si>
  <si>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</si>
  <si>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</si>
  <si>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</si>
  <si>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</si>
  <si>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</si>
  <si>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</si>
  <si>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</si>
  <si>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</si>
  <si>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</si>
  <si>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</si>
  <si>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</si>
  <si>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</si>
  <si>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</si>
  <si>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</si>
  <si>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</si>
  <si>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</si>
  <si>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</si>
  <si>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</si>
  <si>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</si>
  <si>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</si>
  <si>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</si>
  <si>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</si>
  <si>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</si>
  <si>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</si>
  <si>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</si>
  <si>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</si>
  <si>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</si>
  <si>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</si>
  <si>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</si>
  <si>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</si>
  <si>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</si>
  <si>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</si>
  <si>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</si>
  <si>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</si>
  <si>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</si>
  <si>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</si>
  <si>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</si>
  <si>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</si>
  <si>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</si>
  <si>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</si>
  <si>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</si>
  <si>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</si>
  <si>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</si>
  <si>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</si>
  <si>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</si>
  <si>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</si>
  <si>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</si>
  <si>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</si>
  <si>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</si>
  <si>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</si>
  <si>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</si>
  <si>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</si>
  <si>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</si>
  <si>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</si>
  <si>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</si>
  <si>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</si>
  <si>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</si>
  <si>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</si>
  <si>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</si>
  <si>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</si>
  <si>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</si>
  <si>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</si>
  <si>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</si>
  <si>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</si>
  <si>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</si>
  <si>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</si>
  <si>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</si>
  <si>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</si>
  <si>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</si>
  <si>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</si>
  <si>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</si>
  <si>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</si>
  <si>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</si>
  <si>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</si>
  <si>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</si>
  <si>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</si>
  <si>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</si>
  <si>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</si>
  <si>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</si>
  <si>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</si>
  <si>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</si>
  <si>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</si>
  <si>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</si>
  <si>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</si>
  <si>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</si>
  <si>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</si>
  <si>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</si>
  <si>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</si>
  <si>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</si>
  <si>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</si>
  <si>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</si>
  <si>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</si>
  <si>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</si>
  <si>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</si>
  <si>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</si>
  <si>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</si>
  <si>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</si>
  <si>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</si>
  <si>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</si>
  <si>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</si>
  <si>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</si>
  <si>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</si>
  <si>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</si>
  <si>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</si>
  <si>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</si>
  <si>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</si>
  <si>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</si>
  <si>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</si>
  <si>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</si>
  <si>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</si>
  <si>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</si>
  <si>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</si>
  <si>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</si>
  <si>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</si>
  <si>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</si>
  <si>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</si>
  <si>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</si>
  <si>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</si>
  <si>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</si>
  <si>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</si>
  <si>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</si>
  <si>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</si>
  <si>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</si>
  <si>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</si>
  <si>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</si>
  <si>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</si>
  <si>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</si>
  <si>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</si>
  <si>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</si>
  <si>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</si>
  <si>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</si>
  <si>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</si>
  <si>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</si>
  <si>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</si>
  <si>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</si>
  <si>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</si>
  <si>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</si>
  <si>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</si>
  <si>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</si>
  <si>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</si>
  <si>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</si>
  <si>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</si>
  <si>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</si>
  <si>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</si>
  <si>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</si>
  <si>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</si>
  <si>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</si>
  <si>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</si>
  <si>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</si>
  <si>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</si>
  <si>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</si>
  <si>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</si>
  <si>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</si>
  <si>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</si>
  <si>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</si>
  <si>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</si>
  <si>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</si>
  <si>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</si>
  <si>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</si>
  <si>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</si>
  <si>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</si>
  <si>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</si>
  <si>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</si>
  <si>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</si>
  <si>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</si>
  <si>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</si>
  <si>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</si>
  <si>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</si>
  <si>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</si>
  <si>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</si>
  <si>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</si>
  <si>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</si>
  <si>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</si>
  <si>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</si>
  <si>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</si>
  <si>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</si>
  <si>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</si>
  <si>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</si>
  <si>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</si>
  <si>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</si>
  <si>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</si>
  <si>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</si>
  <si>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</si>
  <si>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</si>
  <si>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</si>
  <si>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</si>
  <si>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</si>
  <si>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</si>
  <si>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</si>
  <si>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</si>
  <si>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</si>
  <si>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</si>
  <si>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</si>
  <si>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</si>
  <si>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</si>
  <si>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</si>
  <si>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</si>
  <si>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</si>
  <si>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</si>
  <si>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</si>
  <si>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</si>
  <si>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</si>
  <si>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</si>
  <si>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</si>
  <si>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</si>
  <si>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</si>
  <si>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</si>
  <si>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</si>
  <si>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</si>
  <si>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</si>
  <si>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</si>
  <si>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</si>
  <si>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</si>
  <si>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</si>
  <si>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</si>
  <si>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</si>
  <si>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</si>
  <si>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</si>
  <si>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</si>
  <si>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</si>
  <si>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</si>
  <si>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</si>
  <si>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</si>
  <si>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</si>
  <si>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</si>
  <si>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</si>
  <si>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</si>
  <si>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</si>
  <si>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</si>
  <si>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</si>
  <si>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</si>
  <si>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</si>
  <si>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</si>
  <si>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</si>
  <si>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</si>
  <si>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</si>
  <si>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</si>
  <si>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</si>
  <si>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</si>
  <si>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</si>
  <si>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</si>
  <si>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</si>
  <si>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</si>
  <si>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</si>
  <si>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</si>
  <si>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</si>
  <si>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</si>
  <si>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</si>
  <si>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</si>
  <si>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</si>
  <si>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</si>
  <si>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</si>
  <si>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</si>
  <si>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</si>
  <si>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</si>
  <si>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</si>
  <si>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</si>
  <si>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</si>
  <si>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</si>
  <si>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</si>
  <si>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</si>
  <si>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</si>
  <si>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</si>
  <si>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</si>
  <si>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</si>
  <si>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</si>
  <si>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</si>
  <si>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</si>
  <si>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</si>
  <si>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</si>
  <si>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</si>
  <si>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</si>
  <si>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</si>
  <si>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</si>
  <si>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</si>
  <si>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</si>
  <si>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</si>
  <si>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</si>
  <si>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</si>
  <si>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</si>
  <si>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</si>
  <si>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</si>
  <si>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</si>
  <si>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</si>
  <si>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</si>
  <si>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</si>
  <si>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</si>
  <si>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</si>
  <si>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</si>
  <si>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</si>
  <si>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</si>
  <si>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</si>
  <si>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</si>
  <si>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</si>
  <si>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</si>
  <si>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</si>
  <si>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</si>
  <si>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</si>
  <si>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</si>
  <si>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</si>
  <si>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</si>
  <si>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</si>
  <si>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</si>
  <si>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</si>
  <si>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</si>
  <si>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</si>
  <si>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</si>
  <si>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</si>
  <si>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</si>
  <si>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</si>
  <si>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</si>
  <si>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</si>
  <si>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</si>
  <si>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</si>
  <si>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</si>
  <si>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</si>
  <si>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</si>
  <si>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</si>
  <si>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</si>
  <si>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</si>
  <si>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</si>
  <si>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</si>
  <si>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</si>
  <si>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</si>
  <si>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</si>
  <si>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</si>
  <si>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</si>
  <si>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</si>
  <si>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</si>
  <si>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</si>
  <si>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</si>
  <si>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</si>
  <si>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</si>
  <si>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</si>
  <si>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</si>
  <si>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</si>
  <si>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</si>
  <si>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</si>
  <si>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</si>
  <si>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</si>
  <si>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</si>
  <si>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</si>
  <si>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</si>
  <si>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</si>
  <si>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</si>
  <si>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</si>
  <si>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</si>
  <si>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</si>
  <si>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</si>
  <si>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</si>
  <si>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</si>
  <si>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</si>
  <si>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</si>
  <si>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</si>
  <si>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</si>
  <si>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</si>
  <si>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</si>
  <si>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</si>
  <si>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</si>
  <si>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</si>
  <si>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</si>
  <si>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</si>
  <si>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</si>
  <si>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</si>
  <si>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</si>
  <si>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</si>
  <si>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</si>
  <si>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</si>
  <si>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</si>
  <si>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</si>
  <si>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</si>
  <si>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</si>
  <si>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</si>
  <si>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</si>
  <si>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</si>
  <si>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</si>
  <si>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</si>
  <si>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</si>
  <si>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</si>
  <si>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</si>
  <si>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</si>
  <si>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</si>
  <si>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</si>
  <si>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</si>
  <si>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</si>
  <si>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</si>
  <si>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</si>
  <si>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</si>
  <si>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</si>
  <si>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</si>
  <si>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</si>
  <si>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</si>
  <si>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</si>
  <si>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</si>
  <si>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</si>
  <si>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</si>
  <si>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</si>
  <si>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</si>
  <si>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</si>
  <si>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</si>
  <si>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</si>
  <si>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</si>
  <si>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</si>
  <si>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</si>
  <si>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</si>
  <si>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</si>
  <si>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</si>
  <si>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</si>
  <si>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</si>
  <si>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</si>
  <si>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</si>
  <si>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</si>
  <si>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</si>
  <si>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</si>
  <si>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</si>
  <si>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</si>
  <si>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</si>
  <si>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</si>
  <si>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</si>
  <si>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</si>
  <si>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</si>
  <si>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</si>
  <si>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</si>
  <si>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</si>
  <si>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</si>
  <si>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</si>
  <si>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</si>
  <si>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</si>
  <si>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</si>
  <si>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</si>
  <si>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</si>
  <si>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</si>
  <si>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</si>
  <si>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</si>
  <si>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</si>
  <si>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</si>
  <si>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</si>
  <si>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</si>
  <si>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</si>
  <si>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</si>
  <si>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</si>
  <si>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</si>
  <si>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</si>
  <si>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</si>
  <si>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</si>
  <si>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</si>
  <si>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</si>
  <si>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</si>
  <si>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</si>
  <si>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</si>
  <si>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</si>
  <si>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</si>
  <si>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</si>
  <si>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</si>
  <si>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</si>
  <si>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</si>
  <si>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</si>
  <si>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</si>
  <si>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</si>
  <si>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</si>
  <si>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</si>
  <si>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</si>
  <si>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</si>
  <si>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</si>
  <si>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</si>
  <si>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</si>
  <si>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</si>
  <si>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</si>
  <si>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</si>
  <si>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</si>
  <si>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</si>
  <si>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</si>
  <si>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</si>
  <si>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</si>
  <si>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</si>
  <si>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</si>
  <si>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</si>
  <si>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</si>
  <si>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</si>
  <si>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</si>
  <si>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</si>
  <si>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</si>
  <si>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</si>
  <si>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</si>
  <si>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</si>
  <si>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</si>
  <si>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</si>
  <si>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</si>
  <si>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</si>
  <si>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</si>
  <si>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</si>
  <si>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</si>
  <si>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</si>
  <si>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</si>
  <si>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</si>
  <si>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</si>
  <si>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</si>
  <si>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</si>
  <si>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</si>
  <si>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</si>
  <si>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</si>
  <si>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</si>
  <si>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</si>
  <si>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</si>
  <si>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</si>
  <si>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</si>
  <si>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</si>
  <si>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</si>
  <si>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</si>
  <si>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</si>
  <si>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</si>
  <si>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</si>
  <si>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</si>
  <si>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</si>
  <si>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</si>
  <si>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</si>
  <si>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</si>
  <si>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</si>
  <si>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</si>
  <si>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</si>
  <si>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</si>
  <si>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</si>
  <si>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</si>
  <si>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</si>
  <si>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</si>
  <si>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</si>
  <si>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</si>
  <si>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</si>
  <si>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</si>
  <si>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</si>
  <si>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</si>
  <si>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</si>
  <si>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</si>
  <si>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</si>
  <si>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</si>
  <si>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</si>
  <si>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</si>
  <si>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</si>
  <si>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</si>
  <si>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</si>
  <si>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</si>
  <si>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</si>
  <si>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</si>
  <si>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</si>
  <si>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</si>
  <si>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</si>
  <si>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</si>
  <si>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</si>
  <si>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</si>
  <si>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</si>
  <si>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</si>
  <si>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</si>
  <si>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</si>
  <si>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</si>
  <si>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</si>
  <si>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</si>
  <si>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</si>
  <si>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</si>
  <si>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</si>
  <si>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</si>
  <si>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</si>
  <si>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</si>
  <si>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</si>
  <si>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</si>
  <si>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</si>
  <si>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</si>
  <si>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</si>
  <si>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</si>
  <si>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</si>
  <si>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</si>
  <si>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</si>
  <si>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</si>
  <si>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</si>
  <si>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</si>
  <si>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</si>
  <si>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</si>
  <si>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</si>
  <si>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</si>
  <si>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</si>
  <si>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</si>
  <si>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</si>
  <si>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</si>
  <si>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</si>
  <si>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</si>
  <si>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</si>
  <si>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</si>
  <si>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</si>
  <si>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</si>
  <si>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</si>
  <si>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</si>
  <si>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</si>
  <si>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</si>
  <si>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</si>
  <si>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</si>
  <si>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</si>
  <si>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</si>
  <si>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</si>
  <si>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</si>
  <si>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</si>
  <si>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</si>
  <si>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</si>
  <si>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</si>
  <si>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</si>
  <si>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</si>
  <si>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</si>
  <si>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</si>
  <si>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</si>
  <si>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</si>
  <si>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</si>
  <si>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</si>
  <si>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</si>
  <si>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</si>
  <si>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</si>
  <si>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</si>
  <si>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</si>
  <si>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</si>
  <si>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</si>
  <si>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</si>
  <si>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</si>
  <si>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</si>
  <si>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</si>
  <si>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</si>
  <si>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</si>
  <si>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</si>
  <si>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</si>
  <si>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</si>
  <si>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</si>
  <si>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</si>
  <si>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</si>
  <si>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</si>
  <si>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</si>
  <si>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</si>
  <si>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</si>
  <si>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</si>
  <si>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</si>
  <si>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</si>
  <si>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</si>
  <si>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</si>
  <si>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</si>
  <si>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</si>
  <si>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</si>
  <si>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</si>
  <si>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</si>
  <si>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</si>
  <si>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</si>
  <si>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</si>
  <si>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</si>
  <si>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</si>
  <si>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</si>
  <si>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</si>
  <si>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</si>
  <si>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</si>
  <si>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</si>
  <si>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</si>
  <si>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</si>
  <si>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</si>
  <si>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</si>
  <si>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</si>
  <si>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</si>
  <si>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</si>
  <si>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</si>
  <si>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</si>
  <si>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</si>
  <si>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</si>
  <si>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</si>
  <si>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</si>
  <si>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</si>
  <si>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</si>
  <si>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</si>
  <si>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</si>
  <si>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</si>
  <si>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</si>
  <si>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</si>
  <si>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</si>
  <si>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</si>
  <si>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</si>
  <si>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</si>
  <si>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</si>
  <si>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</si>
  <si>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</si>
  <si>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</si>
  <si>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</si>
  <si>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</si>
  <si>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</si>
  <si>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</si>
  <si>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</si>
  <si>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</si>
  <si>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</si>
  <si>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</si>
  <si>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</si>
  <si>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</si>
  <si>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</si>
  <si>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</si>
  <si>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</si>
  <si>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</si>
  <si>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</si>
  <si>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</si>
  <si>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</si>
  <si>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</si>
  <si>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</si>
  <si>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</si>
  <si>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</si>
  <si>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</si>
  <si>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</si>
  <si>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</si>
  <si>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</si>
  <si>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</si>
  <si>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</si>
  <si>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</si>
  <si>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</si>
  <si>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</si>
  <si>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</si>
  <si>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</si>
  <si>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</si>
  <si>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</si>
  <si>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</si>
  <si>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</si>
  <si>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</si>
  <si>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</si>
  <si>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</si>
  <si>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</si>
  <si>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</si>
  <si>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</si>
  <si>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</si>
  <si>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</si>
  <si>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</si>
  <si>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</si>
  <si>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</si>
  <si>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</si>
  <si>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</si>
  <si>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</si>
  <si>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</si>
  <si>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</si>
  <si>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</si>
  <si>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</si>
  <si>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</si>
  <si>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</si>
  <si>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</si>
  <si>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</si>
  <si>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</si>
  <si>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</si>
  <si>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</si>
  <si>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</si>
  <si>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</si>
  <si>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</si>
  <si>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</si>
  <si>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</si>
  <si>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</si>
  <si>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</si>
  <si>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</si>
  <si>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</si>
  <si>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</si>
  <si>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</si>
  <si>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</si>
  <si>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</si>
  <si>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</si>
  <si>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</si>
  <si>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</si>
  <si>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</si>
  <si>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</si>
  <si>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</si>
  <si>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</si>
  <si>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</si>
  <si>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</si>
  <si>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</si>
  <si>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</si>
  <si>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</si>
  <si>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</si>
  <si>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</si>
  <si>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</si>
  <si>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</si>
  <si>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</si>
  <si>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</si>
  <si>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</si>
  <si>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</si>
  <si>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</si>
  <si>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</si>
  <si>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</si>
  <si>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</si>
  <si>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</si>
  <si>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</si>
  <si>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</si>
  <si>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</si>
  <si>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</si>
  <si>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</si>
  <si>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</si>
  <si>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</si>
  <si>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</si>
  <si>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</si>
  <si>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</si>
  <si>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</si>
  <si>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</si>
  <si>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</si>
  <si>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</si>
  <si>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</si>
  <si>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</si>
  <si>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</si>
  <si>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</si>
  <si>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</si>
  <si>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</si>
  <si>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</si>
  <si>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</si>
  <si>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</si>
  <si>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</si>
  <si>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</si>
  <si>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</si>
  <si>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</si>
  <si>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</si>
  <si>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</si>
  <si>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</si>
  <si>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</si>
  <si>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</si>
  <si>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</si>
  <si>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</si>
  <si>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</si>
  <si>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</si>
  <si>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</si>
  <si>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</si>
  <si>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</si>
  <si>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</si>
  <si>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</si>
  <si>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</si>
  <si>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</si>
  <si>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</si>
  <si>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</si>
  <si>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</si>
  <si>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</si>
  <si>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</si>
  <si>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</si>
  <si>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</si>
  <si>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</si>
  <si>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</si>
  <si>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</si>
  <si>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</si>
  <si>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</si>
  <si>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</si>
  <si>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</si>
  <si>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</si>
  <si>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</si>
  <si>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</si>
  <si>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</si>
  <si>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</si>
  <si>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</si>
  <si>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</si>
  <si>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</si>
  <si>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</si>
  <si>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</si>
  <si>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</si>
  <si>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</si>
  <si>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</si>
  <si>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</si>
  <si>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</si>
  <si>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</si>
  <si>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</si>
  <si>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</si>
  <si>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</si>
  <si>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</si>
  <si>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</si>
  <si>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</si>
  <si>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</si>
  <si>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</si>
  <si>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</si>
  <si>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</si>
  <si>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</si>
  <si>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</si>
  <si>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</si>
  <si>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</si>
  <si>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</si>
  <si>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</si>
  <si>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</si>
  <si>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</si>
  <si>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</si>
  <si>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</si>
  <si>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</si>
  <si>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</si>
  <si>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</si>
  <si>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</si>
  <si>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</si>
  <si>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</si>
  <si>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</si>
  <si>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</si>
  <si>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</si>
  <si>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</si>
  <si>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</si>
  <si>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</si>
  <si>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</si>
  <si>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</si>
  <si>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</si>
  <si>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</si>
  <si>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</si>
  <si>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The following template may be used to post the district's 2020 - 2021 "actual" and 2021 - 2022 "proposed"</t>
  </si>
  <si>
    <t>Revised 05-13-2021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</si>
  <si>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"2020 - 2021" current budget"</t>
    </r>
  </si>
  <si>
    <t>on the "Data Entry_Web Posting" sheet.  Use your "projected" budget numbers in the column "2021 - 2022"</t>
  </si>
  <si>
    <t>2020-21</t>
  </si>
  <si>
    <t>2021-22</t>
  </si>
  <si>
    <t>2020 - 2021  Actual Budget</t>
  </si>
  <si>
    <t>2021 - 2022  "Proposed" Budget</t>
  </si>
  <si>
    <t>(Enter Date Adopted)</t>
  </si>
  <si>
    <t>057-914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</si>
</sst>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>
      <selection activeCell="A28" sqref="A28"/>
    </sheetView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2189</v>
      </c>
    </row>
    <row r="2" spans="1:13" ht="15.75">
      <c r="A2" s="129"/>
    </row>
    <row r="3" spans="1:13" ht="15.75" customHeight="1">
      <c r="A3" s="130" t="s">
        <v>2188</v>
      </c>
    </row>
    <row r="4" spans="1:13" ht="15.75">
      <c r="A4" s="130" t="s">
        <v>899</v>
      </c>
    </row>
    <row r="5" spans="1:13" ht="15.75">
      <c r="A5" s="130" t="s">
        <v>2160</v>
      </c>
    </row>
    <row r="6" spans="1:13" ht="15.75">
      <c r="A6" s="130"/>
    </row>
    <row r="7" spans="1:13" ht="15.75">
      <c r="A7" s="130" t="s">
        <v>2190</v>
      </c>
    </row>
    <row r="8" spans="1:13" s="131" customFormat="1" ht="15.75">
      <c r="A8" s="130" t="s">
        <v>2191</v>
      </c>
    </row>
    <row r="9" spans="1:13" s="131" customFormat="1" ht="15.75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1269</v>
      </c>
    </row>
    <row r="12" spans="1:13" ht="15.75">
      <c r="A12" s="130"/>
    </row>
    <row r="13" spans="1:13" ht="15.75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2169</v>
      </c>
    </row>
    <row r="18" spans="1:13" s="133" customFormat="1" ht="15.75">
      <c r="A18" s="133" t="s">
        <v>2166</v>
      </c>
    </row>
    <row r="19" spans="1:13" s="133" customFormat="1" ht="15.75">
      <c r="A19" s="151" t="s">
        <v>2167</v>
      </c>
    </row>
    <row r="20" spans="1:13" s="133" customFormat="1" ht="15.75">
      <c r="A20" s="151" t="s">
        <v>2168</v>
      </c>
    </row>
    <row r="21" spans="1:13" s="133" customFormat="1" ht="15.75">
      <c r="A21" s="151"/>
    </row>
    <row r="22" spans="1:13" ht="15.75">
      <c r="A22" s="133" t="s">
        <v>2177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75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75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75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1270</v>
      </c>
    </row>
    <row r="29" spans="1:13" ht="15.75">
      <c r="A29" s="130" t="s">
        <v>1271</v>
      </c>
    </row>
    <row r="30" spans="1:13">
      <c r="A30" s="135" t="s">
        <v>1272</v>
      </c>
    </row>
    <row r="31" spans="1:13" ht="15.75">
      <c r="A31" s="130" t="s">
        <v>482</v>
      </c>
    </row>
    <row r="33" spans="1:1" ht="15.75">
      <c r="A33" s="130" t="s">
        <v>995</v>
      </c>
    </row>
    <row r="34" spans="1:1" ht="15.75">
      <c r="A34" s="130" t="s">
        <v>1271</v>
      </c>
    </row>
    <row r="35" spans="1:1">
      <c r="A35" s="135" t="s">
        <v>996</v>
      </c>
    </row>
    <row r="36" spans="1:1" ht="15.75">
      <c r="A36" s="130" t="s">
        <v>997</v>
      </c>
    </row>
    <row r="38" spans="1:1" ht="15.75">
      <c r="A38" s="130" t="s">
        <v>2157</v>
      </c>
    </row>
    <row r="39" spans="1:1" ht="15.75">
      <c r="A39" s="130" t="s">
        <v>1271</v>
      </c>
    </row>
    <row r="40" spans="1:1">
      <c r="A40" s="135" t="s">
        <v>2155</v>
      </c>
    </row>
    <row r="41" spans="1:1" ht="15.75">
      <c r="A41" s="130" t="s">
        <v>2156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abSelected="1" zoomScaleNormal="100" workbookViewId="0">
      <selection activeCell="U29" sqref="U29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1273</v>
      </c>
      <c r="B1" s="175" t="str">
        <f>Sheet3!B2</f>
        <v>MESQUITE ISD</v>
      </c>
      <c r="C1" s="136"/>
    </row>
    <row r="2" spans="1:16">
      <c r="A2" s="107" t="s">
        <v>1274</v>
      </c>
      <c r="B2" s="176" t="s">
        <v>2197</v>
      </c>
      <c r="C2" s="137" t="s">
        <v>1268</v>
      </c>
    </row>
    <row r="3" spans="1:16">
      <c r="A3" s="73" t="s">
        <v>1275</v>
      </c>
      <c r="B3" s="177" t="s">
        <v>2196</v>
      </c>
      <c r="C3" s="138"/>
    </row>
    <row r="4" spans="1:16">
      <c r="B4" s="74"/>
    </row>
    <row r="5" spans="1:16" ht="16.5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647</v>
      </c>
      <c r="B6" s="81"/>
      <c r="D6" s="82" t="s">
        <v>2192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39000</v>
      </c>
      <c r="E9" s="152"/>
      <c r="F9" s="103">
        <v>38225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232864500</v>
      </c>
      <c r="E11" s="153"/>
      <c r="F11" s="2">
        <v>249005510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6565050</v>
      </c>
      <c r="E12" s="153"/>
      <c r="F12" s="2">
        <v>6289800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5879850</v>
      </c>
      <c r="E13" s="153"/>
      <c r="F13" s="2">
        <v>5727820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7993600</v>
      </c>
      <c r="E14" s="153"/>
      <c r="F14" s="2">
        <v>7763440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20869950</v>
      </c>
      <c r="E15" s="153"/>
      <c r="F15" s="2">
        <v>21886290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18402400</v>
      </c>
      <c r="E16" s="153"/>
      <c r="F16" s="2">
        <v>18830460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216500</v>
      </c>
      <c r="E17" s="153"/>
      <c r="F17" s="2">
        <v>259100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1236</v>
      </c>
      <c r="C18" s="76"/>
      <c r="D18" s="2">
        <v>4235300</v>
      </c>
      <c r="E18" s="153"/>
      <c r="F18" s="2">
        <v>5233460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1237</v>
      </c>
      <c r="C19" s="76"/>
      <c r="D19" s="2">
        <v>7588200</v>
      </c>
      <c r="E19" s="153"/>
      <c r="F19" s="2">
        <v>7727400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28256100</v>
      </c>
      <c r="E20" s="153"/>
      <c r="F20" s="2">
        <v>27225510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10150950</v>
      </c>
      <c r="E21" s="153"/>
      <c r="F21" s="2">
        <v>9026500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9585800</v>
      </c>
      <c r="E22" s="153"/>
      <c r="F22" s="2">
        <v>10638000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2183</v>
      </c>
      <c r="B23" s="140" t="s">
        <v>2179</v>
      </c>
      <c r="D23" s="2">
        <v>17200</v>
      </c>
      <c r="E23" s="153"/>
      <c r="F23" s="2">
        <v>20000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2184</v>
      </c>
      <c r="B24" s="140" t="s">
        <v>2178</v>
      </c>
      <c r="C24" s="76"/>
      <c r="D24" s="2">
        <v>5000</v>
      </c>
      <c r="E24" s="153"/>
      <c r="F24" s="2">
        <v>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37145950</v>
      </c>
      <c r="E25" s="153"/>
      <c r="F25" s="2">
        <v>38173450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3960900</v>
      </c>
      <c r="E26" s="153"/>
      <c r="F26" s="2">
        <v>4425860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1243</v>
      </c>
      <c r="C27" s="76"/>
      <c r="D27" s="2">
        <v>10778000</v>
      </c>
      <c r="E27" s="153"/>
      <c r="F27" s="2">
        <v>13158450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281200</v>
      </c>
      <c r="E28" s="153"/>
      <c r="F28" s="2">
        <v>296660</v>
      </c>
      <c r="G28" s="76"/>
      <c r="R28" s="110"/>
    </row>
    <row r="29" spans="1:18" ht="16.5" thickBot="1">
      <c r="A29" s="96">
        <v>71</v>
      </c>
      <c r="B29" s="97" t="s">
        <v>1245</v>
      </c>
      <c r="C29" s="76"/>
      <c r="D29" s="2">
        <v>23282000</v>
      </c>
      <c r="E29" s="153"/>
      <c r="F29" s="2">
        <v>19400000</v>
      </c>
      <c r="G29" s="76"/>
      <c r="H29" s="139" t="s">
        <v>2182</v>
      </c>
    </row>
    <row r="30" spans="1:18">
      <c r="A30" s="96"/>
      <c r="B30" s="97" t="s">
        <v>1246</v>
      </c>
      <c r="C30" s="76"/>
      <c r="D30" s="2">
        <v>38800000</v>
      </c>
      <c r="E30" s="153"/>
      <c r="F30" s="2">
        <v>37600000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600000</v>
      </c>
      <c r="E31" s="153"/>
      <c r="F31" s="2">
        <v>600000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4889200</v>
      </c>
      <c r="E32" s="153"/>
      <c r="F32" s="2">
        <v>4940950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0</v>
      </c>
      <c r="E33" s="153"/>
      <c r="F33" s="2">
        <v>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1251</v>
      </c>
      <c r="C35" s="76"/>
      <c r="D35" s="2">
        <v>0</v>
      </c>
      <c r="E35" s="153"/>
      <c r="F35" s="2">
        <v>0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75">
      <c r="A37" s="96">
        <v>95</v>
      </c>
      <c r="B37" s="97" t="s">
        <v>1253</v>
      </c>
      <c r="C37" s="76"/>
      <c r="D37" s="2">
        <v>130000</v>
      </c>
      <c r="E37" s="153"/>
      <c r="F37" s="2">
        <v>130000</v>
      </c>
      <c r="G37" s="76"/>
      <c r="H37" s="139" t="s">
        <v>2185</v>
      </c>
    </row>
    <row r="38" spans="1:17" ht="16.5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2186</v>
      </c>
    </row>
    <row r="39" spans="1:17">
      <c r="A39" s="96">
        <v>97</v>
      </c>
      <c r="B39" s="97" t="s">
        <v>1255</v>
      </c>
      <c r="C39" s="76"/>
      <c r="D39" s="70">
        <v>3600000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420000</v>
      </c>
      <c r="E40" s="154"/>
      <c r="F40" s="2">
        <v>420000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opLeftCell="A13" workbookViewId="0">
      <selection activeCell="C2" sqref="C2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MESQUITE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2194</v>
      </c>
      <c r="D2" s="13"/>
      <c r="E2" s="13"/>
      <c r="F2" s="11"/>
      <c r="G2" s="14"/>
      <c r="H2" s="14" t="s">
        <v>2195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232864500</v>
      </c>
      <c r="E5" s="26">
        <f>D5/'Data Entry_Web Posting'!D$9</f>
        <v>5970.8846153846152</v>
      </c>
      <c r="F5" s="23"/>
      <c r="G5" s="27">
        <v>11</v>
      </c>
      <c r="H5" s="28" t="s">
        <v>1229</v>
      </c>
      <c r="I5" s="29">
        <f>'Data Entry_Web Posting'!F11</f>
        <v>249005510</v>
      </c>
      <c r="J5" s="29">
        <f>I5/'Data Entry_Web Posting'!F$9</f>
        <v>6514.2056245912363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6565050</v>
      </c>
      <c r="E6" s="26">
        <f>D6/'Data Entry_Web Posting'!D$9</f>
        <v>168.33461538461538</v>
      </c>
      <c r="F6" s="23"/>
      <c r="G6" s="27">
        <v>12</v>
      </c>
      <c r="H6" s="28" t="s">
        <v>1205</v>
      </c>
      <c r="I6" s="29">
        <f>'Data Entry_Web Posting'!F12</f>
        <v>6289800</v>
      </c>
      <c r="J6" s="29">
        <f>I6/'Data Entry_Web Posting'!F$9</f>
        <v>164.54676258992805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1206</v>
      </c>
      <c r="D7" s="26">
        <f>'Data Entry_Web Posting'!D13</f>
        <v>5879850</v>
      </c>
      <c r="E7" s="26">
        <f>D7/'Data Entry_Web Posting'!D$9</f>
        <v>150.76538461538462</v>
      </c>
      <c r="F7" s="23"/>
      <c r="G7" s="27">
        <v>13</v>
      </c>
      <c r="H7" s="28" t="s">
        <v>1206</v>
      </c>
      <c r="I7" s="29">
        <f>'Data Entry_Web Posting'!F13</f>
        <v>5727820</v>
      </c>
      <c r="J7" s="29">
        <f>I7/'Data Entry_Web Posting'!F$9</f>
        <v>149.84486592544147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1200</v>
      </c>
      <c r="D8" s="35">
        <f>'Data Entry_Web Posting'!D37</f>
        <v>130000</v>
      </c>
      <c r="E8" s="35">
        <f>D8/'Data Entry_Web Posting'!D$9</f>
        <v>3.3333333333333335</v>
      </c>
      <c r="F8" s="23"/>
      <c r="G8" s="36">
        <v>95</v>
      </c>
      <c r="H8" s="37" t="s">
        <v>1200</v>
      </c>
      <c r="I8" s="38">
        <f>'Data Entry_Web Posting'!F37</f>
        <v>130000</v>
      </c>
      <c r="J8" s="38">
        <f>I8/'Data Entry_Web Posting'!F$9</f>
        <v>3.4009156311314586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245439400</v>
      </c>
      <c r="E9" s="41">
        <f>SUM(E5:E8)</f>
        <v>6293.3179487179477</v>
      </c>
      <c r="F9" s="23"/>
      <c r="G9" s="42"/>
      <c r="H9" s="43" t="s">
        <v>1204</v>
      </c>
      <c r="I9" s="44">
        <f>SUM(I5:I8)</f>
        <v>261153130</v>
      </c>
      <c r="J9" s="44">
        <f>SUM(J5:J8)</f>
        <v>6831.9981687377376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7993600</v>
      </c>
      <c r="E12" s="26">
        <f>D12/'Data Entry_Web Posting'!D$9</f>
        <v>204.96410256410257</v>
      </c>
      <c r="F12" s="23"/>
      <c r="G12" s="27">
        <v>21</v>
      </c>
      <c r="H12" s="28" t="s">
        <v>1232</v>
      </c>
      <c r="I12" s="29">
        <f>'Data Entry_Web Posting'!F14</f>
        <v>7763440</v>
      </c>
      <c r="J12" s="29">
        <f>I12/'Data Entry_Web Posting'!F$9</f>
        <v>203.09849574885547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20869950</v>
      </c>
      <c r="E13" s="26">
        <f>D13/'Data Entry_Web Posting'!D$9</f>
        <v>535.12692307692305</v>
      </c>
      <c r="F13" s="23"/>
      <c r="G13" s="27">
        <v>23</v>
      </c>
      <c r="H13" s="28" t="s">
        <v>1233</v>
      </c>
      <c r="I13" s="29">
        <f>'Data Entry_Web Posting'!F15</f>
        <v>21886290</v>
      </c>
      <c r="J13" s="29">
        <f>I13/'Data Entry_Web Posting'!F$9</f>
        <v>572.56481360366251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18402400</v>
      </c>
      <c r="E14" s="26">
        <f>D14/'Data Entry_Web Posting'!D$9</f>
        <v>471.85641025641024</v>
      </c>
      <c r="F14" s="23"/>
      <c r="G14" s="27">
        <v>31</v>
      </c>
      <c r="H14" s="28" t="s">
        <v>1221</v>
      </c>
      <c r="I14" s="29">
        <f>'Data Entry_Web Posting'!F16</f>
        <v>18830460</v>
      </c>
      <c r="J14" s="29">
        <f>I14/'Data Entry_Web Posting'!F$9</f>
        <v>492.62158273381294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216500</v>
      </c>
      <c r="E15" s="26">
        <f>D15/'Data Entry_Web Posting'!D$9</f>
        <v>5.5512820512820511</v>
      </c>
      <c r="F15" s="23"/>
      <c r="G15" s="27">
        <v>32</v>
      </c>
      <c r="H15" s="28" t="s">
        <v>1235</v>
      </c>
      <c r="I15" s="29">
        <f>'Data Entry_Web Posting'!F17</f>
        <v>259100</v>
      </c>
      <c r="J15" s="29">
        <f>I15/'Data Entry_Web Posting'!F$9</f>
        <v>6.7782864617396994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4235300</v>
      </c>
      <c r="E16" s="26">
        <f>D16/'Data Entry_Web Posting'!D$9</f>
        <v>108.5974358974359</v>
      </c>
      <c r="F16" s="23"/>
      <c r="G16" s="27">
        <v>33</v>
      </c>
      <c r="H16" s="28" t="s">
        <v>1236</v>
      </c>
      <c r="I16" s="29">
        <f>'Data Entry_Web Posting'!F18</f>
        <v>5233460</v>
      </c>
      <c r="J16" s="29">
        <f>I16/'Data Entry_Web Posting'!F$9</f>
        <v>136.91196860693265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1207</v>
      </c>
      <c r="D17" s="35">
        <f>'Data Entry_Web Posting'!D21</f>
        <v>10150950</v>
      </c>
      <c r="E17" s="35">
        <f>D17/'Data Entry_Web Posting'!D$9</f>
        <v>260.28076923076924</v>
      </c>
      <c r="F17" s="23"/>
      <c r="G17" s="36">
        <v>36</v>
      </c>
      <c r="H17" s="37" t="s">
        <v>1207</v>
      </c>
      <c r="I17" s="38">
        <f>'Data Entry_Web Posting'!F21</f>
        <v>9026500</v>
      </c>
      <c r="J17" s="38">
        <f>I17/'Data Entry_Web Posting'!F$9</f>
        <v>236.1412688031393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61868700</v>
      </c>
      <c r="E18" s="41">
        <f>SUM(E12:E17)</f>
        <v>1586.376923076923</v>
      </c>
      <c r="F18" s="23"/>
      <c r="G18" s="42"/>
      <c r="H18" s="43" t="s">
        <v>1276</v>
      </c>
      <c r="I18" s="44">
        <f>SUM(I12:I17)</f>
        <v>62999250</v>
      </c>
      <c r="J18" s="44">
        <f>SUM(J12:J17)</f>
        <v>1648.1164159581429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1240</v>
      </c>
      <c r="D21" s="26">
        <f>'Data Entry_Web Posting'!D22</f>
        <v>9585800</v>
      </c>
      <c r="E21" s="26">
        <f>D21/'Data Entry_Web Posting'!D$9</f>
        <v>245.78974358974358</v>
      </c>
      <c r="F21" s="23"/>
      <c r="G21" s="49">
        <v>41</v>
      </c>
      <c r="H21" s="28" t="s">
        <v>1240</v>
      </c>
      <c r="I21" s="29">
        <f>'Data Entry_Web Posting'!F22</f>
        <v>10638000</v>
      </c>
      <c r="J21" s="29">
        <f>I21/'Data Entry_Web Posting'!F$9</f>
        <v>278.29954218443424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2180</v>
      </c>
      <c r="C22" s="167" t="s">
        <v>2171</v>
      </c>
      <c r="D22" s="168">
        <f>'Data Entry_Web Posting'!D23</f>
        <v>17200</v>
      </c>
      <c r="E22" s="168">
        <f>D22/'Data Entry_Web Posting'!D$9</f>
        <v>0.44102564102564101</v>
      </c>
      <c r="F22" s="169"/>
      <c r="G22" s="170" t="s">
        <v>2180</v>
      </c>
      <c r="H22" s="171" t="s">
        <v>2171</v>
      </c>
      <c r="I22" s="172">
        <f>'Data Entry_Web Posting'!F23</f>
        <v>20000</v>
      </c>
      <c r="J22" s="173">
        <f>I22/'Data Entry_Web Posting'!F$9</f>
        <v>0.52321778940483976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2181</v>
      </c>
      <c r="C23" s="141" t="s">
        <v>2187</v>
      </c>
      <c r="D23" s="142">
        <f>'Data Entry_Web Posting'!D24</f>
        <v>5000</v>
      </c>
      <c r="E23" s="168">
        <f>D23/'Data Entry_Web Posting'!D$9</f>
        <v>0.12820512820512819</v>
      </c>
      <c r="F23" s="143"/>
      <c r="G23" s="170" t="s">
        <v>2181</v>
      </c>
      <c r="H23" s="150" t="s">
        <v>2187</v>
      </c>
      <c r="I23" s="165">
        <f>'Data Entry_Web Posting'!F24</f>
        <v>0</v>
      </c>
      <c r="J23" s="173">
        <f>I23/'Data Entry_Web Posting'!F$9</f>
        <v>0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9608000</v>
      </c>
      <c r="E24" s="41">
        <f>SUM(E21:E23)</f>
        <v>246.35897435897436</v>
      </c>
      <c r="F24" s="23"/>
      <c r="G24" s="55"/>
      <c r="H24" s="43" t="s">
        <v>1204</v>
      </c>
      <c r="I24" s="44">
        <f>SUM(I19:I23)</f>
        <v>10658000</v>
      </c>
      <c r="J24" s="44">
        <f>SUM(J21:J23)</f>
        <v>278.82275997383908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1209</v>
      </c>
      <c r="D26" s="26">
        <f>'Data Entry_Web Posting'!D25</f>
        <v>37145950</v>
      </c>
      <c r="E26" s="26">
        <f>D26/'Data Entry_Web Posting'!D$9</f>
        <v>952.46025641025642</v>
      </c>
      <c r="F26" s="23"/>
      <c r="G26" s="49">
        <v>51</v>
      </c>
      <c r="H26" s="28" t="s">
        <v>1209</v>
      </c>
      <c r="I26" s="29">
        <f>'Data Entry_Web Posting'!F25</f>
        <v>38173450</v>
      </c>
      <c r="J26" s="29">
        <f>I26/'Data Entry_Web Posting'!F$9</f>
        <v>998.65140614780898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1210</v>
      </c>
      <c r="D27" s="26">
        <f>'Data Entry_Web Posting'!D26</f>
        <v>3960900</v>
      </c>
      <c r="E27" s="26">
        <f>D27/'Data Entry_Web Posting'!D$9</f>
        <v>101.56153846153846</v>
      </c>
      <c r="F27" s="23"/>
      <c r="G27" s="49">
        <v>52</v>
      </c>
      <c r="H27" s="28" t="s">
        <v>1210</v>
      </c>
      <c r="I27" s="29">
        <f>'Data Entry_Web Posting'!F26</f>
        <v>4425860</v>
      </c>
      <c r="J27" s="29">
        <f>I27/'Data Entry_Web Posting'!F$9</f>
        <v>115.7844342707652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10778000</v>
      </c>
      <c r="E28" s="26">
        <f>D28/'Data Entry_Web Posting'!D$9</f>
        <v>276.35897435897436</v>
      </c>
      <c r="F28" s="23"/>
      <c r="G28" s="49">
        <v>53</v>
      </c>
      <c r="H28" s="28" t="s">
        <v>1211</v>
      </c>
      <c r="I28" s="29">
        <f>'Data Entry_Web Posting'!F27</f>
        <v>13158450</v>
      </c>
      <c r="J28" s="29">
        <f>I28/'Data Entry_Web Posting'!F$9</f>
        <v>344.23675604970572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1212</v>
      </c>
      <c r="D29" s="26">
        <f>'Data Entry_Web Posting'!D19</f>
        <v>7588200</v>
      </c>
      <c r="E29" s="26">
        <f>D29/'Data Entry_Web Posting'!D$9</f>
        <v>194.56923076923076</v>
      </c>
      <c r="F29" s="23"/>
      <c r="G29" s="49">
        <v>34</v>
      </c>
      <c r="H29" s="28" t="s">
        <v>1212</v>
      </c>
      <c r="I29" s="29">
        <f>'Data Entry_Web Posting'!F19</f>
        <v>7727400</v>
      </c>
      <c r="J29" s="29">
        <f>I29/'Data Entry_Web Posting'!F$9</f>
        <v>202.15565729234794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1238</v>
      </c>
      <c r="D30" s="35">
        <f>'Data Entry_Web Posting'!D20</f>
        <v>28256100</v>
      </c>
      <c r="E30" s="35">
        <f>D30/'Data Entry_Web Posting'!D$9</f>
        <v>724.51538461538462</v>
      </c>
      <c r="F30" s="23"/>
      <c r="G30" s="54">
        <v>35</v>
      </c>
      <c r="H30" s="37" t="s">
        <v>1238</v>
      </c>
      <c r="I30" s="38">
        <f>'Data Entry_Web Posting'!F20</f>
        <v>27225510</v>
      </c>
      <c r="J30" s="38">
        <f>I30/'Data Entry_Web Posting'!F$9</f>
        <v>712.24355788096796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1204</v>
      </c>
      <c r="D31" s="41">
        <f>SUM(D26:D30)</f>
        <v>87729150</v>
      </c>
      <c r="E31" s="41">
        <f>SUM(E26:E30)</f>
        <v>2249.4653846153842</v>
      </c>
      <c r="F31" s="23"/>
      <c r="G31" s="55"/>
      <c r="H31" s="43" t="s">
        <v>1204</v>
      </c>
      <c r="I31" s="44">
        <f>SUM(I26:I30)</f>
        <v>90710670</v>
      </c>
      <c r="J31" s="44">
        <f>SUM(J26:J30)</f>
        <v>2373.0718116415956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62682000</v>
      </c>
      <c r="E34" s="26">
        <f>D34/'Data Entry_Web Posting'!D$9</f>
        <v>1607.2307692307693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57600000</v>
      </c>
      <c r="J34" s="29">
        <f>I34/'Data Entry_Web Posting'!F$9</f>
        <v>1506.8672334859384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281200</v>
      </c>
      <c r="E37" s="26">
        <f>D37/'Data Entry_Web Posting'!D$9</f>
        <v>7.2102564102564104</v>
      </c>
      <c r="F37" s="23"/>
      <c r="G37" s="49">
        <v>61</v>
      </c>
      <c r="H37" s="28" t="s">
        <v>1215</v>
      </c>
      <c r="I37" s="29">
        <f>'Data Entry_Web Posting'!F28</f>
        <v>296660</v>
      </c>
      <c r="J37" s="29">
        <f>I37/'Data Entry_Web Posting'!F$9</f>
        <v>7.7608894702419882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1216</v>
      </c>
      <c r="D38" s="26">
        <f>'Data Entry_Web Posting'!D32</f>
        <v>4889200</v>
      </c>
      <c r="E38" s="26">
        <f>D38/'Data Entry_Web Posting'!D$9</f>
        <v>125.36410256410257</v>
      </c>
      <c r="F38" s="23"/>
      <c r="G38" s="49">
        <v>81</v>
      </c>
      <c r="H38" s="28" t="s">
        <v>1216</v>
      </c>
      <c r="I38" s="29">
        <f>'Data Entry_Web Posting'!F32</f>
        <v>4940950</v>
      </c>
      <c r="J38" s="29">
        <f>I38/'Data Entry_Web Posting'!F$9</f>
        <v>129.25964682799216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1222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1222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1218</v>
      </c>
      <c r="D41" s="26">
        <f>'Data Entry_Web Posting'!D35</f>
        <v>0</v>
      </c>
      <c r="E41" s="26">
        <f>D41/'Data Entry_Web Posting'!D$9</f>
        <v>0</v>
      </c>
      <c r="F41" s="23"/>
      <c r="G41" s="49">
        <v>93</v>
      </c>
      <c r="H41" s="28" t="s">
        <v>1218</v>
      </c>
      <c r="I41" s="29">
        <f>'Data Entry_Web Posting'!F35</f>
        <v>0</v>
      </c>
      <c r="J41" s="29">
        <f>I41/'Data Entry_Web Posting'!F$9</f>
        <v>0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1219</v>
      </c>
      <c r="D42" s="26">
        <f>'Data Entry_Web Posting'!D39</f>
        <v>3600000</v>
      </c>
      <c r="E42" s="26">
        <f>D42/'Data Entry_Web Posting'!D$9</f>
        <v>92.307692307692307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420000</v>
      </c>
      <c r="E43" s="146">
        <f>D43/'Data Entry_Web Posting'!D$9</f>
        <v>10.76923076923077</v>
      </c>
      <c r="F43" s="147"/>
      <c r="G43" s="174">
        <v>99</v>
      </c>
      <c r="H43" s="148" t="s">
        <v>1223</v>
      </c>
      <c r="I43" s="149">
        <f>'Data Entry_Web Posting'!F40</f>
        <v>420000</v>
      </c>
      <c r="J43" s="149">
        <f>I43/'Data Entry_Web Posting'!F$9</f>
        <v>10.987573577501635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9190400</v>
      </c>
      <c r="E44" s="58">
        <f>SUM(E37:E43)</f>
        <v>235.65128205128207</v>
      </c>
      <c r="F44" s="23"/>
      <c r="G44" s="59"/>
      <c r="H44" s="164" t="s">
        <v>1204</v>
      </c>
      <c r="I44" s="163">
        <f>SUM(I37:I43)</f>
        <v>5657610</v>
      </c>
      <c r="J44" s="163">
        <f>SUM(J37:J43)</f>
        <v>148.00810987573578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057-914</v>
      </c>
      <c r="B2" s="48" t="str">
        <f>LOOKUP(A2,A6:A1038,B6:B1038)</f>
        <v>MESQUITE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Faith Cheek</cp:lastModifiedBy>
  <cp:lastPrinted>2009-05-26T19:06:40Z</cp:lastPrinted>
  <dcterms:created xsi:type="dcterms:W3CDTF">2006-07-19T19:41:45Z</dcterms:created>
  <dcterms:modified xsi:type="dcterms:W3CDTF">2021-06-07T17:52:13Z</dcterms:modified>
</cp:coreProperties>
</file>