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 Files\Finalsite uploads\"/>
    </mc:Choice>
  </mc:AlternateContent>
  <bookViews>
    <workbookView xWindow="0" yWindow="0" windowWidth="12090" windowHeight="7305"/>
  </bookViews>
  <sheets>
    <sheet name="Web Page Notice of Budgets" sheetId="2" r:id="rId1"/>
    <sheet name="Sheet1" sheetId="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2" l="1"/>
  <c r="J43" i="2" s="1"/>
  <c r="D43" i="2"/>
  <c r="E43" i="2" s="1"/>
  <c r="I42" i="2"/>
  <c r="J42" i="2" s="1"/>
  <c r="D42" i="2"/>
  <c r="E42" i="2" s="1"/>
  <c r="I41" i="2"/>
  <c r="J41" i="2" s="1"/>
  <c r="D41" i="2"/>
  <c r="E41" i="2" s="1"/>
  <c r="I40" i="2"/>
  <c r="J40" i="2" s="1"/>
  <c r="D40" i="2"/>
  <c r="E40" i="2" s="1"/>
  <c r="I39" i="2"/>
  <c r="J39" i="2" s="1"/>
  <c r="D39" i="2"/>
  <c r="E39" i="2" s="1"/>
  <c r="I38" i="2"/>
  <c r="J38" i="2" s="1"/>
  <c r="D38" i="2"/>
  <c r="E38" i="2" s="1"/>
  <c r="I37" i="2"/>
  <c r="J37" i="2" s="1"/>
  <c r="J44" i="2" s="1"/>
  <c r="D37" i="2"/>
  <c r="I34" i="2"/>
  <c r="J34" i="2" s="1"/>
  <c r="D34" i="2"/>
  <c r="E34" i="2" s="1"/>
  <c r="I30" i="2"/>
  <c r="J30" i="2" s="1"/>
  <c r="D30" i="2"/>
  <c r="E30" i="2" s="1"/>
  <c r="I29" i="2"/>
  <c r="J29" i="2" s="1"/>
  <c r="D29" i="2"/>
  <c r="E29" i="2" s="1"/>
  <c r="I28" i="2"/>
  <c r="J28" i="2" s="1"/>
  <c r="D28" i="2"/>
  <c r="E28" i="2" s="1"/>
  <c r="I27" i="2"/>
  <c r="J27" i="2" s="1"/>
  <c r="D27" i="2"/>
  <c r="E27" i="2" s="1"/>
  <c r="I26" i="2"/>
  <c r="J26" i="2" s="1"/>
  <c r="D26" i="2"/>
  <c r="I23" i="2"/>
  <c r="J23" i="2" s="1"/>
  <c r="D23" i="2"/>
  <c r="E23" i="2" s="1"/>
  <c r="I22" i="2"/>
  <c r="J22" i="2" s="1"/>
  <c r="D22" i="2"/>
  <c r="E22" i="2" s="1"/>
  <c r="I21" i="2"/>
  <c r="J21" i="2" s="1"/>
  <c r="D21" i="2"/>
  <c r="J20" i="2"/>
  <c r="J19" i="2"/>
  <c r="I17" i="2"/>
  <c r="J17" i="2" s="1"/>
  <c r="D17" i="2"/>
  <c r="E17" i="2" s="1"/>
  <c r="I16" i="2"/>
  <c r="J16" i="2" s="1"/>
  <c r="D16" i="2"/>
  <c r="E16" i="2" s="1"/>
  <c r="I15" i="2"/>
  <c r="J15" i="2" s="1"/>
  <c r="D15" i="2"/>
  <c r="E15" i="2" s="1"/>
  <c r="I14" i="2"/>
  <c r="J14" i="2" s="1"/>
  <c r="D14" i="2"/>
  <c r="E14" i="2" s="1"/>
  <c r="I13" i="2"/>
  <c r="J13" i="2" s="1"/>
  <c r="D13" i="2"/>
  <c r="E13" i="2" s="1"/>
  <c r="I12" i="2"/>
  <c r="J12" i="2" s="1"/>
  <c r="J18" i="2" s="1"/>
  <c r="D12" i="2"/>
  <c r="E12" i="2" s="1"/>
  <c r="I8" i="2"/>
  <c r="J8" i="2" s="1"/>
  <c r="D8" i="2"/>
  <c r="E8" i="2" s="1"/>
  <c r="I7" i="2"/>
  <c r="J7" i="2" s="1"/>
  <c r="D7" i="2"/>
  <c r="E7" i="2" s="1"/>
  <c r="I6" i="2"/>
  <c r="J6" i="2" s="1"/>
  <c r="D6" i="2"/>
  <c r="E6" i="2" s="1"/>
  <c r="I5" i="2"/>
  <c r="J5" i="2" s="1"/>
  <c r="J9" i="2" s="1"/>
  <c r="D5" i="2"/>
  <c r="E5" i="2" s="1"/>
  <c r="H1" i="2"/>
  <c r="D31" i="2" l="1"/>
  <c r="D44" i="2"/>
  <c r="D24" i="2"/>
  <c r="J31" i="2"/>
  <c r="J24" i="2"/>
  <c r="E9" i="2"/>
  <c r="E18" i="2"/>
  <c r="E21" i="2"/>
  <c r="E24" i="2" s="1"/>
  <c r="E26" i="2"/>
  <c r="E31" i="2" s="1"/>
  <c r="E37" i="2"/>
  <c r="E44" i="2" s="1"/>
  <c r="I9" i="2"/>
  <c r="I18" i="2"/>
  <c r="D9" i="2"/>
  <c r="D18" i="2"/>
  <c r="I24" i="2"/>
  <c r="I31" i="2"/>
  <c r="I44" i="2"/>
</calcChain>
</file>

<file path=xl/sharedStrings.xml><?xml version="1.0" encoding="utf-8"?>
<sst xmlns="http://schemas.openxmlformats.org/spreadsheetml/2006/main" count="85" uniqueCount="39">
  <si>
    <t>Budget Summary  Report for</t>
  </si>
  <si>
    <t>2018 - 19  Actual Budget</t>
  </si>
  <si>
    <t>2019 - 20  "Proposed" Budget</t>
  </si>
  <si>
    <t>Aggregrate Expenditures</t>
  </si>
  <si>
    <t>Per Pupil Expenditures</t>
  </si>
  <si>
    <t>Instruction</t>
  </si>
  <si>
    <t>Instructional Resources, Media Services</t>
  </si>
  <si>
    <t>Curriculum Development &amp; Staff Development</t>
  </si>
  <si>
    <t>Payment to Juvenile Justice AEP</t>
  </si>
  <si>
    <t>Total:</t>
  </si>
  <si>
    <t>Instructional Support</t>
  </si>
  <si>
    <t>Instructional Leadership</t>
  </si>
  <si>
    <t>School Leadership</t>
  </si>
  <si>
    <t>Guidance &amp; Counseling, Evaluation</t>
  </si>
  <si>
    <t>Social Work Services</t>
  </si>
  <si>
    <t>Health Services</t>
  </si>
  <si>
    <t>Co-curricular/ Extra-curricular Activities</t>
  </si>
  <si>
    <t>Total</t>
  </si>
  <si>
    <t>Central Administration</t>
  </si>
  <si>
    <t>General Administration</t>
  </si>
  <si>
    <t>41                          Publish Required Notices</t>
  </si>
  <si>
    <t>Expenditures to publish all statutorily required public notices in the newspaper by the school district or their representatives.</t>
  </si>
  <si>
    <t>41                          Lobbying</t>
  </si>
  <si>
    <t>Expenditures for "directly or indirectly influencing or attempy to influence the outcome of legislation or administrative action as those terms are defined in Section 35.002, Government Code."</t>
  </si>
  <si>
    <t>District Operations</t>
  </si>
  <si>
    <t>Plant Maintenance &amp; Operations</t>
  </si>
  <si>
    <t>Security and Monitoring</t>
  </si>
  <si>
    <t>Data Processing</t>
  </si>
  <si>
    <t>Student Transportation</t>
  </si>
  <si>
    <t>Food Services</t>
  </si>
  <si>
    <t>Debt Service</t>
  </si>
  <si>
    <t>Other</t>
  </si>
  <si>
    <t>Community Service</t>
  </si>
  <si>
    <t>Facilities Acquisition   and Construction</t>
  </si>
  <si>
    <t>Contracted Instructional Services Between Public schools</t>
  </si>
  <si>
    <t>Incremental Cost Associated with Chapter 41 School Districts</t>
  </si>
  <si>
    <t>Payments to Fiscal Agents for Shared Service Arrangements</t>
  </si>
  <si>
    <t>Payments to Tax Increment Funds</t>
  </si>
  <si>
    <t>Inter-government charges not Defined in Other codes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</si>
</sst>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wrapText="1"/>
    </xf>
    <xf numFmtId="164" fontId="3" fillId="0" borderId="0" xfId="1" applyNumberFormat="1" applyFont="1"/>
    <xf numFmtId="0" fontId="3" fillId="0" borderId="0" xfId="1" applyFont="1"/>
    <xf numFmtId="0" fontId="3" fillId="0" borderId="0" xfId="1" applyFont="1" applyAlignment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2" fillId="0" borderId="0" xfId="1" applyFont="1" applyBorder="1"/>
    <xf numFmtId="0" fontId="1" fillId="0" borderId="0" xfId="1"/>
    <xf numFmtId="0" fontId="4" fillId="2" borderId="0" xfId="1" applyFont="1" applyFill="1" applyAlignment="1">
      <alignment horizontal="left"/>
    </xf>
    <xf numFmtId="0" fontId="4" fillId="3" borderId="1" xfId="1" applyFont="1" applyFill="1" applyBorder="1" applyAlignment="1">
      <alignment horizontal="left"/>
    </xf>
    <xf numFmtId="164" fontId="4" fillId="3" borderId="1" xfId="1" applyNumberFormat="1" applyFont="1" applyFill="1" applyBorder="1" applyAlignment="1">
      <alignment horizontal="left"/>
    </xf>
    <xf numFmtId="0" fontId="4" fillId="4" borderId="1" xfId="1" applyFont="1" applyFill="1" applyBorder="1" applyAlignment="1">
      <alignment horizontal="left"/>
    </xf>
    <xf numFmtId="164" fontId="4" fillId="4" borderId="1" xfId="1" applyNumberFormat="1" applyFont="1" applyFill="1" applyBorder="1" applyAlignment="1">
      <alignment horizontal="left"/>
    </xf>
    <xf numFmtId="0" fontId="4" fillId="2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4" fillId="0" borderId="0" xfId="1" applyFont="1" applyBorder="1" applyAlignment="1">
      <alignment horizontal="left"/>
    </xf>
    <xf numFmtId="0" fontId="4" fillId="3" borderId="1" xfId="1" applyFont="1" applyFill="1" applyBorder="1" applyAlignment="1">
      <alignment horizontal="left" wrapText="1"/>
    </xf>
    <xf numFmtId="164" fontId="5" fillId="3" borderId="1" xfId="1" applyNumberFormat="1" applyFont="1" applyFill="1" applyBorder="1" applyAlignment="1">
      <alignment horizontal="left" wrapText="1"/>
    </xf>
    <xf numFmtId="0" fontId="4" fillId="4" borderId="1" xfId="1" applyFont="1" applyFill="1" applyBorder="1" applyAlignment="1">
      <alignment horizontal="left" wrapText="1"/>
    </xf>
    <xf numFmtId="164" fontId="5" fillId="4" borderId="1" xfId="1" applyNumberFormat="1" applyFont="1" applyFill="1" applyBorder="1" applyAlignment="1">
      <alignment horizontal="left" wrapText="1"/>
    </xf>
    <xf numFmtId="0" fontId="5" fillId="2" borderId="0" xfId="1" applyFont="1" applyFill="1"/>
    <xf numFmtId="0" fontId="5" fillId="3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wrapText="1"/>
    </xf>
    <xf numFmtId="164" fontId="5" fillId="3" borderId="1" xfId="1" applyNumberFormat="1" applyFont="1" applyFill="1" applyBorder="1"/>
    <xf numFmtId="0" fontId="5" fillId="4" borderId="1" xfId="1" applyFont="1" applyFill="1" applyBorder="1" applyAlignment="1">
      <alignment horizontal="center"/>
    </xf>
    <xf numFmtId="0" fontId="5" fillId="4" borderId="2" xfId="1" applyFont="1" applyFill="1" applyBorder="1" applyAlignment="1">
      <alignment wrapText="1"/>
    </xf>
    <xf numFmtId="164" fontId="5" fillId="4" borderId="1" xfId="1" applyNumberFormat="1" applyFont="1" applyFill="1" applyBorder="1"/>
    <xf numFmtId="0" fontId="5" fillId="2" borderId="0" xfId="1" applyFont="1" applyFill="1" applyBorder="1"/>
    <xf numFmtId="0" fontId="5" fillId="0" borderId="0" xfId="1" applyFont="1" applyFill="1" applyBorder="1"/>
    <xf numFmtId="0" fontId="5" fillId="0" borderId="0" xfId="1" applyFont="1" applyBorder="1"/>
    <xf numFmtId="0" fontId="5" fillId="3" borderId="3" xfId="1" applyFont="1" applyFill="1" applyBorder="1" applyAlignment="1">
      <alignment horizontal="center"/>
    </xf>
    <xf numFmtId="0" fontId="5" fillId="3" borderId="3" xfId="1" applyFont="1" applyFill="1" applyBorder="1" applyAlignment="1">
      <alignment wrapText="1"/>
    </xf>
    <xf numFmtId="164" fontId="5" fillId="3" borderId="3" xfId="1" applyNumberFormat="1" applyFont="1" applyFill="1" applyBorder="1"/>
    <xf numFmtId="0" fontId="5" fillId="4" borderId="3" xfId="1" applyFont="1" applyFill="1" applyBorder="1" applyAlignment="1">
      <alignment horizontal="center"/>
    </xf>
    <xf numFmtId="0" fontId="5" fillId="4" borderId="4" xfId="1" applyFont="1" applyFill="1" applyBorder="1" applyAlignment="1">
      <alignment wrapText="1"/>
    </xf>
    <xf numFmtId="164" fontId="5" fillId="4" borderId="3" xfId="1" applyNumberFormat="1" applyFont="1" applyFill="1" applyBorder="1"/>
    <xf numFmtId="0" fontId="5" fillId="3" borderId="5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 wrapText="1"/>
    </xf>
    <xf numFmtId="164" fontId="5" fillId="3" borderId="5" xfId="1" applyNumberFormat="1" applyFont="1" applyFill="1" applyBorder="1"/>
    <xf numFmtId="0" fontId="5" fillId="4" borderId="5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 wrapText="1"/>
    </xf>
    <xf numFmtId="164" fontId="5" fillId="4" borderId="5" xfId="1" applyNumberFormat="1" applyFont="1" applyFill="1" applyBorder="1"/>
    <xf numFmtId="0" fontId="5" fillId="3" borderId="5" xfId="1" applyFont="1" applyFill="1" applyBorder="1" applyAlignment="1">
      <alignment wrapText="1"/>
    </xf>
    <xf numFmtId="0" fontId="5" fillId="4" borderId="6" xfId="1" applyFont="1" applyFill="1" applyBorder="1" applyAlignment="1">
      <alignment wrapText="1"/>
    </xf>
    <xf numFmtId="0" fontId="5" fillId="3" borderId="1" xfId="1" applyFont="1" applyFill="1" applyBorder="1" applyAlignment="1">
      <alignment horizontal="center" wrapText="1"/>
    </xf>
    <xf numFmtId="0" fontId="5" fillId="3" borderId="0" xfId="1" applyFont="1" applyFill="1"/>
    <xf numFmtId="0" fontId="5" fillId="4" borderId="1" xfId="1" applyFont="1" applyFill="1" applyBorder="1" applyAlignment="1">
      <alignment horizontal="center" wrapText="1"/>
    </xf>
    <xf numFmtId="0" fontId="5" fillId="4" borderId="0" xfId="1" applyFont="1" applyFill="1"/>
    <xf numFmtId="0" fontId="5" fillId="0" borderId="0" xfId="1" applyFont="1" applyFill="1"/>
    <xf numFmtId="0" fontId="5" fillId="0" borderId="0" xfId="1" applyFont="1"/>
    <xf numFmtId="0" fontId="5" fillId="3" borderId="7" xfId="1" applyFont="1" applyFill="1" applyBorder="1" applyAlignment="1">
      <alignment horizontal="center" wrapText="1"/>
    </xf>
    <xf numFmtId="0" fontId="5" fillId="3" borderId="7" xfId="1" applyFont="1" applyFill="1" applyBorder="1" applyAlignment="1">
      <alignment wrapText="1"/>
    </xf>
    <xf numFmtId="164" fontId="5" fillId="3" borderId="7" xfId="1" applyNumberFormat="1" applyFont="1" applyFill="1" applyBorder="1"/>
    <xf numFmtId="0" fontId="5" fillId="2" borderId="8" xfId="1" applyFont="1" applyFill="1" applyBorder="1"/>
    <xf numFmtId="0" fontId="5" fillId="5" borderId="7" xfId="1" applyFont="1" applyFill="1" applyBorder="1" applyAlignment="1">
      <alignment horizontal="center" wrapText="1"/>
    </xf>
    <xf numFmtId="0" fontId="5" fillId="5" borderId="7" xfId="1" applyFont="1" applyFill="1" applyBorder="1" applyAlignment="1">
      <alignment wrapText="1"/>
    </xf>
    <xf numFmtId="164" fontId="5" fillId="5" borderId="7" xfId="1" applyNumberFormat="1" applyFont="1" applyFill="1" applyBorder="1"/>
    <xf numFmtId="164" fontId="5" fillId="4" borderId="7" xfId="1" applyNumberFormat="1" applyFont="1" applyFill="1" applyBorder="1"/>
    <xf numFmtId="0" fontId="5" fillId="3" borderId="9" xfId="1" applyFont="1" applyFill="1" applyBorder="1" applyAlignment="1">
      <alignment wrapText="1"/>
    </xf>
    <xf numFmtId="164" fontId="5" fillId="3" borderId="9" xfId="1" applyNumberFormat="1" applyFont="1" applyFill="1" applyBorder="1"/>
    <xf numFmtId="0" fontId="5" fillId="2" borderId="10" xfId="1" applyFont="1" applyFill="1" applyBorder="1"/>
    <xf numFmtId="0" fontId="5" fillId="5" borderId="9" xfId="1" applyFont="1" applyFill="1" applyBorder="1" applyAlignment="1">
      <alignment wrapText="1"/>
    </xf>
    <xf numFmtId="164" fontId="5" fillId="5" borderId="9" xfId="1" applyNumberFormat="1" applyFont="1" applyFill="1" applyBorder="1"/>
    <xf numFmtId="0" fontId="5" fillId="4" borderId="5" xfId="1" applyFont="1" applyFill="1" applyBorder="1" applyAlignment="1">
      <alignment wrapText="1"/>
    </xf>
    <xf numFmtId="0" fontId="5" fillId="4" borderId="1" xfId="1" applyFont="1" applyFill="1" applyBorder="1" applyAlignment="1">
      <alignment wrapText="1"/>
    </xf>
    <xf numFmtId="0" fontId="5" fillId="3" borderId="3" xfId="1" applyFont="1" applyFill="1" applyBorder="1" applyAlignment="1">
      <alignment horizontal="center" wrapText="1"/>
    </xf>
    <xf numFmtId="0" fontId="5" fillId="4" borderId="3" xfId="1" applyFont="1" applyFill="1" applyBorder="1" applyAlignment="1">
      <alignment horizontal="center" wrapText="1"/>
    </xf>
    <xf numFmtId="0" fontId="5" fillId="3" borderId="11" xfId="1" applyFont="1" applyFill="1" applyBorder="1" applyAlignment="1">
      <alignment horizontal="center" wrapText="1"/>
    </xf>
    <xf numFmtId="0" fontId="5" fillId="3" borderId="11" xfId="1" applyFont="1" applyFill="1" applyBorder="1" applyAlignment="1">
      <alignment wrapText="1"/>
    </xf>
    <xf numFmtId="164" fontId="5" fillId="3" borderId="11" xfId="1" applyNumberFormat="1" applyFont="1" applyFill="1" applyBorder="1"/>
    <xf numFmtId="0" fontId="5" fillId="2" borderId="12" xfId="1" applyFont="1" applyFill="1" applyBorder="1"/>
    <xf numFmtId="0" fontId="5" fillId="5" borderId="11" xfId="1" applyFont="1" applyFill="1" applyBorder="1" applyAlignment="1">
      <alignment horizontal="center" wrapText="1"/>
    </xf>
    <xf numFmtId="0" fontId="5" fillId="4" borderId="13" xfId="1" applyFont="1" applyFill="1" applyBorder="1" applyAlignment="1">
      <alignment wrapText="1"/>
    </xf>
    <xf numFmtId="164" fontId="5" fillId="4" borderId="11" xfId="1" applyNumberFormat="1" applyFont="1" applyFill="1" applyBorder="1"/>
    <xf numFmtId="0" fontId="5" fillId="3" borderId="14" xfId="1" applyFont="1" applyFill="1" applyBorder="1" applyAlignment="1">
      <alignment wrapText="1"/>
    </xf>
    <xf numFmtId="0" fontId="5" fillId="3" borderId="14" xfId="1" applyFont="1" applyFill="1" applyBorder="1" applyAlignment="1">
      <alignment horizontal="center" wrapText="1"/>
    </xf>
    <xf numFmtId="164" fontId="5" fillId="3" borderId="14" xfId="1" applyNumberFormat="1" applyFont="1" applyFill="1" applyBorder="1"/>
    <xf numFmtId="0" fontId="5" fillId="4" borderId="14" xfId="1" applyFont="1" applyFill="1" applyBorder="1" applyAlignment="1">
      <alignment wrapText="1"/>
    </xf>
    <xf numFmtId="0" fontId="5" fillId="4" borderId="14" xfId="1" applyFont="1" applyFill="1" applyBorder="1" applyAlignment="1">
      <alignment horizontal="center" wrapText="1"/>
    </xf>
    <xf numFmtId="164" fontId="5" fillId="4" borderId="14" xfId="1" applyNumberFormat="1" applyFont="1" applyFill="1" applyBorder="1"/>
    <xf numFmtId="0" fontId="5" fillId="2" borderId="0" xfId="1" applyFont="1" applyFill="1" applyBorder="1" applyAlignment="1">
      <alignment wrapText="1"/>
    </xf>
    <xf numFmtId="164" fontId="5" fillId="2" borderId="0" xfId="1" applyNumberFormat="1" applyFont="1" applyFill="1" applyBorder="1"/>
    <xf numFmtId="164" fontId="5" fillId="2" borderId="0" xfId="1" applyNumberFormat="1" applyFont="1" applyFill="1"/>
    <xf numFmtId="0" fontId="5" fillId="0" borderId="0" xfId="1" applyFont="1" applyFill="1" applyBorder="1" applyAlignment="1">
      <alignment wrapText="1"/>
    </xf>
    <xf numFmtId="164" fontId="5" fillId="0" borderId="0" xfId="1" applyNumberFormat="1" applyFont="1" applyFill="1" applyBorder="1"/>
    <xf numFmtId="164" fontId="5" fillId="0" borderId="0" xfId="1" applyNumberFormat="1" applyFont="1"/>
    <xf numFmtId="0" fontId="5" fillId="0" borderId="0" xfId="1" applyFont="1" applyFill="1" applyAlignment="1">
      <alignment wrapText="1"/>
    </xf>
    <xf numFmtId="164" fontId="5" fillId="0" borderId="0" xfId="1" applyNumberFormat="1" applyFont="1" applyFill="1"/>
    <xf numFmtId="0" fontId="5" fillId="0" borderId="0" xfId="1" applyFont="1" applyAlignment="1">
      <alignment horizontal="center" wrapText="1"/>
    </xf>
    <xf numFmtId="0" fontId="5" fillId="0" borderId="0" xfId="1" applyFont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bohling\Desktop\2019-2020%20Budget\2019-20%20Web%20Posting%20for%20Proposed%20Budget_wb5_Revised_07-16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ata Entry_Web Posting"/>
      <sheetName val="Web Page Notice of Budgets"/>
      <sheetName val="Percent increase-decrease"/>
      <sheetName val="Sheet3"/>
    </sheetNames>
    <sheetDataSet>
      <sheetData sheetId="0"/>
      <sheetData sheetId="1">
        <row r="1">
          <cell r="B1" t="str">
            <v>MESQUITE ISD</v>
          </cell>
        </row>
        <row r="9">
          <cell r="D9">
            <v>40932</v>
          </cell>
          <cell r="F9">
            <v>40314</v>
          </cell>
        </row>
        <row r="11">
          <cell r="D11">
            <v>215500965</v>
          </cell>
          <cell r="F11">
            <v>228864500</v>
          </cell>
        </row>
        <row r="12">
          <cell r="D12">
            <v>6097900</v>
          </cell>
          <cell r="F12">
            <v>6157950</v>
          </cell>
        </row>
        <row r="13">
          <cell r="D13">
            <v>4640450</v>
          </cell>
          <cell r="F13">
            <v>4658100</v>
          </cell>
        </row>
        <row r="14">
          <cell r="D14">
            <v>7387600</v>
          </cell>
          <cell r="F14">
            <v>6849400</v>
          </cell>
        </row>
        <row r="15">
          <cell r="D15">
            <v>19550950</v>
          </cell>
          <cell r="F15">
            <v>20056050</v>
          </cell>
        </row>
        <row r="16">
          <cell r="D16">
            <v>15305300</v>
          </cell>
          <cell r="F16">
            <v>16230400</v>
          </cell>
        </row>
        <row r="17">
          <cell r="D17">
            <v>232950</v>
          </cell>
          <cell r="F17">
            <v>216100</v>
          </cell>
        </row>
        <row r="18">
          <cell r="D18">
            <v>3914900</v>
          </cell>
          <cell r="F18">
            <v>4085700</v>
          </cell>
        </row>
        <row r="19">
          <cell r="D19">
            <v>6564800</v>
          </cell>
          <cell r="F19">
            <v>6701600</v>
          </cell>
        </row>
        <row r="20">
          <cell r="D20">
            <v>22900350</v>
          </cell>
          <cell r="F20">
            <v>22612950</v>
          </cell>
        </row>
        <row r="21">
          <cell r="D21">
            <v>9596800</v>
          </cell>
          <cell r="F21">
            <v>10062200</v>
          </cell>
        </row>
        <row r="22">
          <cell r="D22">
            <v>8672200</v>
          </cell>
          <cell r="F22">
            <v>9226900</v>
          </cell>
        </row>
        <row r="23">
          <cell r="D23">
            <v>11800</v>
          </cell>
          <cell r="F23">
            <v>9000</v>
          </cell>
        </row>
        <row r="24">
          <cell r="D24">
            <v>67500</v>
          </cell>
          <cell r="F24">
            <v>67500</v>
          </cell>
        </row>
        <row r="25">
          <cell r="D25">
            <v>35806800</v>
          </cell>
          <cell r="F25">
            <v>36340950</v>
          </cell>
        </row>
        <row r="26">
          <cell r="D26">
            <v>3743750</v>
          </cell>
          <cell r="F26">
            <v>3736350</v>
          </cell>
        </row>
        <row r="27">
          <cell r="D27">
            <v>8181900</v>
          </cell>
          <cell r="F27">
            <v>8476450</v>
          </cell>
        </row>
        <row r="28">
          <cell r="D28">
            <v>292100</v>
          </cell>
          <cell r="F28">
            <v>279200</v>
          </cell>
        </row>
        <row r="29">
          <cell r="D29">
            <v>24300000</v>
          </cell>
          <cell r="F29">
            <v>28300000</v>
          </cell>
        </row>
        <row r="30">
          <cell r="D30">
            <v>34200000</v>
          </cell>
          <cell r="F30">
            <v>33200000</v>
          </cell>
        </row>
        <row r="31">
          <cell r="D31">
            <v>600000</v>
          </cell>
          <cell r="F31">
            <v>600000</v>
          </cell>
        </row>
        <row r="32">
          <cell r="D32">
            <v>20080900</v>
          </cell>
          <cell r="F32">
            <v>14188700</v>
          </cell>
        </row>
        <row r="33">
          <cell r="D33">
            <v>0</v>
          </cell>
          <cell r="F33">
            <v>0</v>
          </cell>
        </row>
        <row r="34">
          <cell r="D34">
            <v>0</v>
          </cell>
          <cell r="F34">
            <v>0</v>
          </cell>
        </row>
        <row r="35">
          <cell r="D35">
            <v>0</v>
          </cell>
          <cell r="F35">
            <v>0</v>
          </cell>
        </row>
        <row r="37">
          <cell r="D37">
            <v>130000</v>
          </cell>
          <cell r="F37">
            <v>130000</v>
          </cell>
        </row>
        <row r="39">
          <cell r="D39">
            <v>3600000</v>
          </cell>
          <cell r="F39">
            <v>3600000</v>
          </cell>
        </row>
        <row r="40">
          <cell r="D40">
            <v>410000</v>
          </cell>
          <cell r="F40">
            <v>420000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view="pageBreakPreview" topLeftCell="A16" zoomScale="60" zoomScaleNormal="100" workbookViewId="0">
      <selection activeCell="D21" sqref="D21"/>
    </sheetView>
  </sheetViews>
  <sheetFormatPr defaultColWidth="8.7109375" defaultRowHeight="12.75" x14ac:dyDescent="0.2"/>
  <cols>
    <col min="1" max="1" width="2.7109375" style="10" customWidth="1"/>
    <col min="2" max="2" width="14.7109375" style="10" customWidth="1"/>
    <col min="3" max="3" width="20" style="10" customWidth="1"/>
    <col min="4" max="4" width="16.42578125" style="10" customWidth="1"/>
    <col min="5" max="5" width="13.42578125" style="10" customWidth="1"/>
    <col min="6" max="6" width="2.42578125" style="10" customWidth="1"/>
    <col min="7" max="7" width="14" style="10" customWidth="1"/>
    <col min="8" max="8" width="20.140625" style="10" customWidth="1"/>
    <col min="9" max="9" width="13.5703125" style="10" customWidth="1"/>
    <col min="10" max="10" width="14" style="10" customWidth="1"/>
    <col min="11" max="11" width="2.42578125" style="10" customWidth="1"/>
    <col min="12" max="16384" width="8.7109375" style="10"/>
  </cols>
  <sheetData>
    <row r="1" spans="1:16" ht="21.75" customHeight="1" x14ac:dyDescent="0.3">
      <c r="A1" s="1"/>
      <c r="B1" s="2"/>
      <c r="C1" s="3"/>
      <c r="D1" s="4" t="s">
        <v>0</v>
      </c>
      <c r="E1" s="4"/>
      <c r="F1" s="5"/>
      <c r="G1" s="2"/>
      <c r="H1" s="6" t="str">
        <f>'[1]Data Entry_Web Posting'!B1</f>
        <v>MESQUITE ISD</v>
      </c>
      <c r="I1" s="4"/>
      <c r="J1" s="4"/>
      <c r="K1" s="7"/>
      <c r="L1" s="8"/>
      <c r="M1" s="7"/>
      <c r="N1" s="9"/>
      <c r="O1" s="9"/>
      <c r="P1" s="9"/>
    </row>
    <row r="2" spans="1:16" ht="18" x14ac:dyDescent="0.25">
      <c r="A2" s="11"/>
      <c r="B2" s="12"/>
      <c r="C2" s="12" t="s">
        <v>1</v>
      </c>
      <c r="D2" s="13"/>
      <c r="E2" s="13"/>
      <c r="F2" s="11"/>
      <c r="G2" s="14"/>
      <c r="H2" s="14" t="s">
        <v>2</v>
      </c>
      <c r="I2" s="15"/>
      <c r="J2" s="15"/>
      <c r="K2" s="16"/>
      <c r="L2" s="17"/>
      <c r="M2" s="17"/>
      <c r="N2" s="17"/>
      <c r="O2" s="17"/>
      <c r="P2" s="18"/>
    </row>
    <row r="3" spans="1:16" ht="26.25" x14ac:dyDescent="0.25">
      <c r="A3" s="11"/>
      <c r="B3" s="12"/>
      <c r="C3" s="19"/>
      <c r="D3" s="20" t="s">
        <v>3</v>
      </c>
      <c r="E3" s="20" t="s">
        <v>4</v>
      </c>
      <c r="F3" s="11"/>
      <c r="G3" s="14"/>
      <c r="H3" s="21"/>
      <c r="I3" s="22" t="s">
        <v>3</v>
      </c>
      <c r="J3" s="22" t="s">
        <v>4</v>
      </c>
      <c r="K3" s="16"/>
      <c r="L3" s="17"/>
      <c r="M3" s="17"/>
      <c r="N3" s="17"/>
      <c r="O3" s="17"/>
      <c r="P3" s="18"/>
    </row>
    <row r="4" spans="1:16" x14ac:dyDescent="0.2">
      <c r="A4" s="23"/>
      <c r="B4" s="24" t="s">
        <v>5</v>
      </c>
      <c r="C4" s="25"/>
      <c r="D4" s="26"/>
      <c r="E4" s="26"/>
      <c r="F4" s="23"/>
      <c r="G4" s="27" t="s">
        <v>5</v>
      </c>
      <c r="H4" s="28"/>
      <c r="I4" s="29"/>
      <c r="J4" s="29"/>
      <c r="K4" s="30"/>
      <c r="L4" s="31"/>
      <c r="M4" s="31"/>
      <c r="N4" s="31"/>
      <c r="O4" s="31"/>
      <c r="P4" s="32"/>
    </row>
    <row r="5" spans="1:16" x14ac:dyDescent="0.2">
      <c r="A5" s="23"/>
      <c r="B5" s="24">
        <v>11</v>
      </c>
      <c r="C5" s="25" t="s">
        <v>5</v>
      </c>
      <c r="D5" s="26">
        <f>'[1]Data Entry_Web Posting'!D11</f>
        <v>215500965</v>
      </c>
      <c r="E5" s="26">
        <f>D5/'[1]Data Entry_Web Posting'!D$9</f>
        <v>5264.8530489592495</v>
      </c>
      <c r="F5" s="23"/>
      <c r="G5" s="27">
        <v>11</v>
      </c>
      <c r="H5" s="28" t="s">
        <v>5</v>
      </c>
      <c r="I5" s="29">
        <f>'[1]Data Entry_Web Posting'!F11</f>
        <v>228864500</v>
      </c>
      <c r="J5" s="29">
        <f>I5/'[1]Data Entry_Web Posting'!F$9</f>
        <v>5677.0476757453989</v>
      </c>
      <c r="K5" s="30"/>
      <c r="L5" s="31"/>
      <c r="M5" s="31"/>
      <c r="N5" s="31"/>
      <c r="O5" s="31"/>
      <c r="P5" s="32"/>
    </row>
    <row r="6" spans="1:16" ht="38.25" x14ac:dyDescent="0.2">
      <c r="A6" s="23"/>
      <c r="B6" s="24">
        <v>12</v>
      </c>
      <c r="C6" s="25" t="s">
        <v>6</v>
      </c>
      <c r="D6" s="26">
        <f>'[1]Data Entry_Web Posting'!D12</f>
        <v>6097900</v>
      </c>
      <c r="E6" s="26">
        <f>D6/'[1]Data Entry_Web Posting'!D$9</f>
        <v>148.97635102120591</v>
      </c>
      <c r="F6" s="23"/>
      <c r="G6" s="27">
        <v>12</v>
      </c>
      <c r="H6" s="28" t="s">
        <v>6</v>
      </c>
      <c r="I6" s="29">
        <f>'[1]Data Entry_Web Posting'!F12</f>
        <v>6157950</v>
      </c>
      <c r="J6" s="29">
        <f>I6/'[1]Data Entry_Web Posting'!F$9</f>
        <v>152.74966512873939</v>
      </c>
      <c r="K6" s="30"/>
      <c r="L6" s="31"/>
      <c r="M6" s="31"/>
      <c r="N6" s="31"/>
      <c r="O6" s="31"/>
      <c r="P6" s="32"/>
    </row>
    <row r="7" spans="1:16" ht="38.25" x14ac:dyDescent="0.2">
      <c r="A7" s="23"/>
      <c r="B7" s="24">
        <v>13</v>
      </c>
      <c r="C7" s="25" t="s">
        <v>7</v>
      </c>
      <c r="D7" s="26">
        <f>'[1]Data Entry_Web Posting'!D13</f>
        <v>4640450</v>
      </c>
      <c r="E7" s="26">
        <f>D7/'[1]Data Entry_Web Posting'!D$9</f>
        <v>113.36973517052672</v>
      </c>
      <c r="F7" s="23"/>
      <c r="G7" s="27">
        <v>13</v>
      </c>
      <c r="H7" s="28" t="s">
        <v>7</v>
      </c>
      <c r="I7" s="29">
        <f>'[1]Data Entry_Web Posting'!F13</f>
        <v>4658100</v>
      </c>
      <c r="J7" s="29">
        <f>I7/'[1]Data Entry_Web Posting'!F$9</f>
        <v>115.54546807560649</v>
      </c>
      <c r="K7" s="30"/>
      <c r="L7" s="31"/>
      <c r="M7" s="31"/>
      <c r="N7" s="31"/>
      <c r="O7" s="31"/>
      <c r="P7" s="32"/>
    </row>
    <row r="8" spans="1:16" ht="26.25" thickBot="1" x14ac:dyDescent="0.25">
      <c r="A8" s="23"/>
      <c r="B8" s="33">
        <v>95</v>
      </c>
      <c r="C8" s="34" t="s">
        <v>8</v>
      </c>
      <c r="D8" s="35">
        <f>'[1]Data Entry_Web Posting'!D37</f>
        <v>130000</v>
      </c>
      <c r="E8" s="35">
        <f>D8/'[1]Data Entry_Web Posting'!D$9</f>
        <v>3.1759992182155772</v>
      </c>
      <c r="F8" s="23"/>
      <c r="G8" s="36">
        <v>95</v>
      </c>
      <c r="H8" s="37" t="s">
        <v>8</v>
      </c>
      <c r="I8" s="38">
        <f>'[1]Data Entry_Web Posting'!F37</f>
        <v>130000</v>
      </c>
      <c r="J8" s="38">
        <f>I8/'[1]Data Entry_Web Posting'!F$9</f>
        <v>3.2246862132261747</v>
      </c>
      <c r="K8" s="30"/>
      <c r="L8" s="31"/>
      <c r="M8" s="31"/>
      <c r="N8" s="31"/>
      <c r="O8" s="31"/>
      <c r="P8" s="32"/>
    </row>
    <row r="9" spans="1:16" ht="13.5" thickTop="1" x14ac:dyDescent="0.2">
      <c r="A9" s="23"/>
      <c r="B9" s="39"/>
      <c r="C9" s="40" t="s">
        <v>9</v>
      </c>
      <c r="D9" s="41">
        <f>SUM(D5:D8)</f>
        <v>226369315</v>
      </c>
      <c r="E9" s="41">
        <f>SUM(E5:E8)</f>
        <v>5530.3751343691983</v>
      </c>
      <c r="F9" s="23"/>
      <c r="G9" s="42"/>
      <c r="H9" s="43" t="s">
        <v>9</v>
      </c>
      <c r="I9" s="44">
        <f>SUM(I5:I8)</f>
        <v>239810550</v>
      </c>
      <c r="J9" s="44">
        <f>SUM(J5:J8)</f>
        <v>5948.5674951629708</v>
      </c>
      <c r="K9" s="30"/>
      <c r="L9" s="31"/>
      <c r="M9" s="31"/>
      <c r="N9" s="31"/>
      <c r="O9" s="31"/>
      <c r="P9" s="32"/>
    </row>
    <row r="10" spans="1:16" x14ac:dyDescent="0.2">
      <c r="A10" s="23"/>
      <c r="B10" s="39"/>
      <c r="C10" s="45"/>
      <c r="D10" s="41"/>
      <c r="E10" s="26"/>
      <c r="F10" s="23"/>
      <c r="G10" s="42"/>
      <c r="H10" s="46"/>
      <c r="I10" s="29"/>
      <c r="J10" s="29"/>
      <c r="K10" s="30"/>
      <c r="L10" s="31"/>
      <c r="M10" s="31"/>
      <c r="N10" s="31"/>
      <c r="O10" s="31"/>
      <c r="P10" s="32"/>
    </row>
    <row r="11" spans="1:16" ht="25.5" x14ac:dyDescent="0.2">
      <c r="A11" s="23"/>
      <c r="B11" s="47" t="s">
        <v>10</v>
      </c>
      <c r="C11" s="48"/>
      <c r="D11" s="26"/>
      <c r="E11" s="26"/>
      <c r="F11" s="23"/>
      <c r="G11" s="49" t="s">
        <v>10</v>
      </c>
      <c r="H11" s="50"/>
      <c r="I11" s="29"/>
      <c r="J11" s="29"/>
      <c r="K11" s="30"/>
      <c r="L11" s="31"/>
      <c r="M11" s="31"/>
      <c r="N11" s="31"/>
      <c r="O11" s="31"/>
      <c r="P11" s="32"/>
    </row>
    <row r="12" spans="1:16" ht="25.5" x14ac:dyDescent="0.2">
      <c r="A12" s="23"/>
      <c r="B12" s="24">
        <v>21</v>
      </c>
      <c r="C12" s="25" t="s">
        <v>11</v>
      </c>
      <c r="D12" s="26">
        <f>'[1]Data Entry_Web Posting'!D14</f>
        <v>7387600</v>
      </c>
      <c r="E12" s="26">
        <f>D12/'[1]Data Entry_Web Posting'!D$9</f>
        <v>180.48470634222613</v>
      </c>
      <c r="F12" s="23"/>
      <c r="G12" s="27">
        <v>21</v>
      </c>
      <c r="H12" s="28" t="s">
        <v>11</v>
      </c>
      <c r="I12" s="29">
        <f>'[1]Data Entry_Web Posting'!F14</f>
        <v>6849400</v>
      </c>
      <c r="J12" s="29">
        <f>I12/'[1]Data Entry_Web Posting'!F$9</f>
        <v>169.90127499131816</v>
      </c>
      <c r="K12" s="30"/>
      <c r="L12" s="31"/>
      <c r="M12" s="31"/>
      <c r="N12" s="31"/>
      <c r="O12" s="31"/>
      <c r="P12" s="32"/>
    </row>
    <row r="13" spans="1:16" x14ac:dyDescent="0.2">
      <c r="A13" s="23"/>
      <c r="B13" s="24">
        <v>23</v>
      </c>
      <c r="C13" s="25" t="s">
        <v>12</v>
      </c>
      <c r="D13" s="26">
        <f>'[1]Data Entry_Web Posting'!D15</f>
        <v>19550950</v>
      </c>
      <c r="E13" s="26">
        <f>D13/'[1]Data Entry_Web Posting'!D$9</f>
        <v>477.64463011824489</v>
      </c>
      <c r="F13" s="23"/>
      <c r="G13" s="27">
        <v>23</v>
      </c>
      <c r="H13" s="28" t="s">
        <v>12</v>
      </c>
      <c r="I13" s="29">
        <f>'[1]Data Entry_Web Posting'!F15</f>
        <v>20056050</v>
      </c>
      <c r="J13" s="29">
        <f>I13/'[1]Data Entry_Web Posting'!F$9</f>
        <v>497.49590712903705</v>
      </c>
      <c r="K13" s="30"/>
      <c r="L13" s="31"/>
      <c r="M13" s="31"/>
      <c r="N13" s="31"/>
      <c r="O13" s="31"/>
      <c r="P13" s="32"/>
    </row>
    <row r="14" spans="1:16" ht="38.25" x14ac:dyDescent="0.2">
      <c r="A14" s="23"/>
      <c r="B14" s="24">
        <v>31</v>
      </c>
      <c r="C14" s="25" t="s">
        <v>13</v>
      </c>
      <c r="D14" s="26">
        <f>'[1]Data Entry_Web Posting'!D16</f>
        <v>15305300</v>
      </c>
      <c r="E14" s="26">
        <f>D14/'[1]Data Entry_Web Posting'!D$9</f>
        <v>373.92016026580671</v>
      </c>
      <c r="F14" s="23"/>
      <c r="G14" s="27">
        <v>31</v>
      </c>
      <c r="H14" s="28" t="s">
        <v>13</v>
      </c>
      <c r="I14" s="29">
        <f>'[1]Data Entry_Web Posting'!F16</f>
        <v>16230400</v>
      </c>
      <c r="J14" s="29">
        <f>I14/'[1]Data Entry_Web Posting'!F$9</f>
        <v>402.59959319343159</v>
      </c>
      <c r="K14" s="30"/>
      <c r="L14" s="31"/>
      <c r="M14" s="31"/>
      <c r="N14" s="31"/>
      <c r="O14" s="31"/>
      <c r="P14" s="32"/>
    </row>
    <row r="15" spans="1:16" ht="25.5" x14ac:dyDescent="0.2">
      <c r="A15" s="23"/>
      <c r="B15" s="24">
        <v>32</v>
      </c>
      <c r="C15" s="25" t="s">
        <v>14</v>
      </c>
      <c r="D15" s="26">
        <f>'[1]Data Entry_Web Posting'!D17</f>
        <v>232950</v>
      </c>
      <c r="E15" s="26">
        <f>D15/'[1]Data Entry_Web Posting'!D$9</f>
        <v>5.6911462914101438</v>
      </c>
      <c r="F15" s="23"/>
      <c r="G15" s="27">
        <v>32</v>
      </c>
      <c r="H15" s="28" t="s">
        <v>14</v>
      </c>
      <c r="I15" s="29">
        <f>'[1]Data Entry_Web Posting'!F17</f>
        <v>216100</v>
      </c>
      <c r="J15" s="29">
        <f>I15/'[1]Data Entry_Web Posting'!F$9</f>
        <v>5.3604206975244333</v>
      </c>
      <c r="K15" s="30"/>
      <c r="L15" s="31"/>
      <c r="M15" s="31"/>
      <c r="N15" s="31"/>
      <c r="O15" s="31"/>
      <c r="P15" s="32"/>
    </row>
    <row r="16" spans="1:16" x14ac:dyDescent="0.2">
      <c r="A16" s="23"/>
      <c r="B16" s="24">
        <v>33</v>
      </c>
      <c r="C16" s="25" t="s">
        <v>15</v>
      </c>
      <c r="D16" s="26">
        <f>'[1]Data Entry_Web Posting'!D18</f>
        <v>3914900</v>
      </c>
      <c r="E16" s="26">
        <f>D16/'[1]Data Entry_Web Posting'!D$9</f>
        <v>95.643994918401248</v>
      </c>
      <c r="F16" s="23"/>
      <c r="G16" s="27">
        <v>33</v>
      </c>
      <c r="H16" s="28" t="s">
        <v>15</v>
      </c>
      <c r="I16" s="29">
        <f>'[1]Data Entry_Web Posting'!F18</f>
        <v>4085700</v>
      </c>
      <c r="J16" s="29">
        <f>I16/'[1]Data Entry_Web Posting'!F$9</f>
        <v>101.34692662598601</v>
      </c>
      <c r="K16" s="30"/>
      <c r="L16" s="31"/>
      <c r="M16" s="31"/>
      <c r="N16" s="31"/>
      <c r="O16" s="31"/>
      <c r="P16" s="32"/>
    </row>
    <row r="17" spans="1:16" ht="26.25" thickBot="1" x14ac:dyDescent="0.25">
      <c r="A17" s="23"/>
      <c r="B17" s="33">
        <v>36</v>
      </c>
      <c r="C17" s="34" t="s">
        <v>16</v>
      </c>
      <c r="D17" s="35">
        <f>'[1]Data Entry_Web Posting'!D21</f>
        <v>9596800</v>
      </c>
      <c r="E17" s="35">
        <f>D17/'[1]Data Entry_Web Posting'!D$9</f>
        <v>234.45714844131732</v>
      </c>
      <c r="F17" s="23"/>
      <c r="G17" s="36">
        <v>36</v>
      </c>
      <c r="H17" s="37" t="s">
        <v>16</v>
      </c>
      <c r="I17" s="38">
        <f>'[1]Data Entry_Web Posting'!F21</f>
        <v>10062200</v>
      </c>
      <c r="J17" s="38">
        <f>I17/'[1]Data Entry_Web Posting'!F$9</f>
        <v>249.59567395941858</v>
      </c>
      <c r="K17" s="30"/>
      <c r="L17" s="31"/>
      <c r="M17" s="31"/>
      <c r="N17" s="31"/>
      <c r="O17" s="31"/>
      <c r="P17" s="32"/>
    </row>
    <row r="18" spans="1:16" ht="13.5" thickTop="1" x14ac:dyDescent="0.2">
      <c r="A18" s="23"/>
      <c r="B18" s="39"/>
      <c r="C18" s="40" t="s">
        <v>17</v>
      </c>
      <c r="D18" s="41">
        <f>SUM(D12:D17)</f>
        <v>55988500</v>
      </c>
      <c r="E18" s="41">
        <f>SUM(E12:E17)</f>
        <v>1367.8417863774064</v>
      </c>
      <c r="F18" s="23"/>
      <c r="G18" s="42"/>
      <c r="H18" s="43" t="s">
        <v>17</v>
      </c>
      <c r="I18" s="44">
        <f>SUM(I12:I17)</f>
        <v>57499850</v>
      </c>
      <c r="J18" s="44">
        <f>SUM(J12:J17)</f>
        <v>1426.2997965967156</v>
      </c>
      <c r="K18" s="30"/>
      <c r="L18" s="31"/>
      <c r="M18" s="31"/>
      <c r="N18" s="31"/>
      <c r="O18" s="31"/>
      <c r="P18" s="32"/>
    </row>
    <row r="19" spans="1:16" x14ac:dyDescent="0.2">
      <c r="A19" s="23"/>
      <c r="B19" s="24"/>
      <c r="C19" s="25"/>
      <c r="D19" s="26"/>
      <c r="E19" s="26"/>
      <c r="F19" s="23"/>
      <c r="G19" s="27"/>
      <c r="H19" s="28"/>
      <c r="I19" s="29"/>
      <c r="J19" s="29">
        <f>I19/'[1]Data Entry_Web Posting'!F$9</f>
        <v>0</v>
      </c>
      <c r="K19" s="30"/>
      <c r="L19" s="31"/>
      <c r="M19" s="31"/>
      <c r="N19" s="31"/>
      <c r="O19" s="31"/>
      <c r="P19" s="32"/>
    </row>
    <row r="20" spans="1:16" ht="38.25" x14ac:dyDescent="0.2">
      <c r="A20" s="23"/>
      <c r="B20" s="47" t="s">
        <v>18</v>
      </c>
      <c r="C20" s="25"/>
      <c r="D20" s="26"/>
      <c r="E20" s="26"/>
      <c r="F20" s="23"/>
      <c r="G20" s="49" t="s">
        <v>18</v>
      </c>
      <c r="H20" s="28"/>
      <c r="I20" s="29"/>
      <c r="J20" s="29">
        <f>I20/'[1]Data Entry_Web Posting'!F$9</f>
        <v>0</v>
      </c>
      <c r="K20" s="30"/>
      <c r="L20" s="31"/>
      <c r="M20" s="31"/>
      <c r="N20" s="31"/>
      <c r="O20" s="31"/>
      <c r="P20" s="32"/>
    </row>
    <row r="21" spans="1:16" ht="26.25" thickBot="1" x14ac:dyDescent="0.25">
      <c r="A21" s="23"/>
      <c r="B21" s="47">
        <v>41</v>
      </c>
      <c r="C21" s="25" t="s">
        <v>19</v>
      </c>
      <c r="D21" s="26">
        <f>'[1]Data Entry_Web Posting'!D22</f>
        <v>8672200</v>
      </c>
      <c r="E21" s="26">
        <f>D21/'[1]Data Entry_Web Posting'!D$9</f>
        <v>211.86846477083944</v>
      </c>
      <c r="F21" s="23"/>
      <c r="G21" s="49">
        <v>41</v>
      </c>
      <c r="H21" s="28" t="s">
        <v>19</v>
      </c>
      <c r="I21" s="29">
        <f>'[1]Data Entry_Web Posting'!F22</f>
        <v>9226900</v>
      </c>
      <c r="J21" s="29">
        <f>I21/'[1]Data Entry_Web Posting'!F$9</f>
        <v>228.87582477551223</v>
      </c>
      <c r="K21" s="23"/>
      <c r="L21" s="51"/>
      <c r="M21" s="51"/>
      <c r="N21" s="51"/>
      <c r="O21" s="51"/>
      <c r="P21" s="52"/>
    </row>
    <row r="22" spans="1:16" ht="90" customHeight="1" thickBot="1" x14ac:dyDescent="0.25">
      <c r="A22" s="23"/>
      <c r="B22" s="53" t="s">
        <v>20</v>
      </c>
      <c r="C22" s="54" t="s">
        <v>21</v>
      </c>
      <c r="D22" s="55">
        <f>'[1]Data Entry_Web Posting'!D23</f>
        <v>11800</v>
      </c>
      <c r="E22" s="55">
        <f>D22/'[1]Data Entry_Web Posting'!D$9</f>
        <v>0.28828300596110623</v>
      </c>
      <c r="F22" s="56"/>
      <c r="G22" s="57" t="s">
        <v>20</v>
      </c>
      <c r="H22" s="58" t="s">
        <v>21</v>
      </c>
      <c r="I22" s="59">
        <f>'[1]Data Entry_Web Posting'!F23</f>
        <v>9000</v>
      </c>
      <c r="J22" s="60">
        <f>I22/'[1]Data Entry_Web Posting'!F$9</f>
        <v>0.22324750706950439</v>
      </c>
      <c r="K22" s="23"/>
      <c r="L22" s="51"/>
      <c r="M22" s="51"/>
      <c r="N22" s="51"/>
      <c r="O22" s="51"/>
    </row>
    <row r="23" spans="1:16" ht="148.5" customHeight="1" thickBot="1" x14ac:dyDescent="0.25">
      <c r="A23" s="23"/>
      <c r="B23" s="53" t="s">
        <v>22</v>
      </c>
      <c r="C23" s="61" t="s">
        <v>23</v>
      </c>
      <c r="D23" s="62">
        <f>'[1]Data Entry_Web Posting'!D24</f>
        <v>67500</v>
      </c>
      <c r="E23" s="55">
        <f>D23/'[1]Data Entry_Web Posting'!D$9</f>
        <v>1.6490765171503958</v>
      </c>
      <c r="F23" s="63"/>
      <c r="G23" s="57" t="s">
        <v>22</v>
      </c>
      <c r="H23" s="64" t="s">
        <v>23</v>
      </c>
      <c r="I23" s="65">
        <f>'[1]Data Entry_Web Posting'!F24</f>
        <v>67500</v>
      </c>
      <c r="J23" s="60">
        <f>I23/'[1]Data Entry_Web Posting'!F$9</f>
        <v>1.6743563030212829</v>
      </c>
      <c r="K23" s="23"/>
      <c r="L23" s="51"/>
      <c r="M23" s="51"/>
      <c r="N23" s="51"/>
      <c r="O23" s="51"/>
    </row>
    <row r="24" spans="1:16" x14ac:dyDescent="0.2">
      <c r="A24" s="23"/>
      <c r="B24" s="45"/>
      <c r="C24" s="40" t="s">
        <v>9</v>
      </c>
      <c r="D24" s="41">
        <f>SUM(D19:D23)</f>
        <v>8751500</v>
      </c>
      <c r="E24" s="41">
        <f>SUM(E21:E23)</f>
        <v>213.80582429395096</v>
      </c>
      <c r="F24" s="23"/>
      <c r="G24" s="66"/>
      <c r="H24" s="43" t="s">
        <v>9</v>
      </c>
      <c r="I24" s="44">
        <f>SUM(I19:I23)</f>
        <v>9303400</v>
      </c>
      <c r="J24" s="44">
        <f>SUM(J21:J23)</f>
        <v>230.77342858560303</v>
      </c>
      <c r="K24" s="23"/>
      <c r="L24" s="51"/>
      <c r="M24" s="51"/>
      <c r="N24" s="51"/>
      <c r="O24" s="51"/>
      <c r="P24" s="52"/>
    </row>
    <row r="25" spans="1:16" ht="25.5" x14ac:dyDescent="0.2">
      <c r="A25" s="23"/>
      <c r="B25" s="25" t="s">
        <v>24</v>
      </c>
      <c r="C25" s="25"/>
      <c r="D25" s="26"/>
      <c r="E25" s="26"/>
      <c r="F25" s="23"/>
      <c r="G25" s="67" t="s">
        <v>24</v>
      </c>
      <c r="H25" s="28"/>
      <c r="I25" s="29"/>
      <c r="J25" s="29"/>
      <c r="K25" s="23"/>
      <c r="L25" s="51"/>
      <c r="M25" s="51"/>
      <c r="N25" s="51"/>
      <c r="O25" s="51"/>
      <c r="P25" s="52"/>
    </row>
    <row r="26" spans="1:16" ht="25.5" x14ac:dyDescent="0.2">
      <c r="A26" s="23"/>
      <c r="B26" s="47">
        <v>51</v>
      </c>
      <c r="C26" s="25" t="s">
        <v>25</v>
      </c>
      <c r="D26" s="26">
        <f>'[1]Data Entry_Web Posting'!D25</f>
        <v>35806800</v>
      </c>
      <c r="E26" s="26">
        <f>D26/'[1]Data Entry_Web Posting'!D$9</f>
        <v>874.78745236001168</v>
      </c>
      <c r="F26" s="23"/>
      <c r="G26" s="49">
        <v>51</v>
      </c>
      <c r="H26" s="28" t="s">
        <v>25</v>
      </c>
      <c r="I26" s="29">
        <f>'[1]Data Entry_Web Posting'!F25</f>
        <v>36340950</v>
      </c>
      <c r="J26" s="29">
        <f>I26/'[1]Data Entry_Web Posting'!F$9</f>
        <v>901.44738800416724</v>
      </c>
      <c r="K26" s="23"/>
      <c r="L26" s="51"/>
      <c r="M26" s="51"/>
      <c r="N26" s="51"/>
      <c r="O26" s="51"/>
      <c r="P26" s="52"/>
    </row>
    <row r="27" spans="1:16" ht="25.5" x14ac:dyDescent="0.2">
      <c r="A27" s="23"/>
      <c r="B27" s="47">
        <v>52</v>
      </c>
      <c r="C27" s="25" t="s">
        <v>26</v>
      </c>
      <c r="D27" s="26">
        <f>'[1]Data Entry_Web Posting'!D26</f>
        <v>3743750</v>
      </c>
      <c r="E27" s="26">
        <f>D27/'[1]Data Entry_Web Posting'!D$9</f>
        <v>91.462669793804352</v>
      </c>
      <c r="F27" s="23"/>
      <c r="G27" s="49">
        <v>52</v>
      </c>
      <c r="H27" s="28" t="s">
        <v>26</v>
      </c>
      <c r="I27" s="29">
        <f>'[1]Data Entry_Web Posting'!F26</f>
        <v>3736350</v>
      </c>
      <c r="J27" s="29">
        <f>I27/'[1]Data Entry_Web Posting'!F$9</f>
        <v>92.681202559904747</v>
      </c>
      <c r="K27" s="23"/>
      <c r="L27" s="51"/>
      <c r="M27" s="51"/>
      <c r="N27" s="51"/>
      <c r="O27" s="51"/>
      <c r="P27" s="52"/>
    </row>
    <row r="28" spans="1:16" x14ac:dyDescent="0.2">
      <c r="A28" s="23"/>
      <c r="B28" s="47">
        <v>53</v>
      </c>
      <c r="C28" s="25" t="s">
        <v>27</v>
      </c>
      <c r="D28" s="26">
        <f>'[1]Data Entry_Web Posting'!D27</f>
        <v>8181900</v>
      </c>
      <c r="E28" s="26">
        <f>D28/'[1]Data Entry_Web Posting'!D$9</f>
        <v>199.8900615655233</v>
      </c>
      <c r="F28" s="23"/>
      <c r="G28" s="49">
        <v>53</v>
      </c>
      <c r="H28" s="28" t="s">
        <v>27</v>
      </c>
      <c r="I28" s="29">
        <f>'[1]Data Entry_Web Posting'!F27</f>
        <v>8476450</v>
      </c>
      <c r="J28" s="29">
        <f>I28/'[1]Data Entry_Web Posting'!F$9</f>
        <v>210.26070347770005</v>
      </c>
      <c r="K28" s="23"/>
      <c r="L28" s="51"/>
      <c r="M28" s="51"/>
      <c r="N28" s="51"/>
      <c r="O28" s="51"/>
      <c r="P28" s="52"/>
    </row>
    <row r="29" spans="1:16" ht="25.5" x14ac:dyDescent="0.2">
      <c r="A29" s="23"/>
      <c r="B29" s="47">
        <v>34</v>
      </c>
      <c r="C29" s="25" t="s">
        <v>28</v>
      </c>
      <c r="D29" s="26">
        <f>'[1]Data Entry_Web Posting'!D19</f>
        <v>6564800</v>
      </c>
      <c r="E29" s="26">
        <f>D29/'[1]Data Entry_Web Posting'!D$9</f>
        <v>160.38307436724324</v>
      </c>
      <c r="F29" s="23"/>
      <c r="G29" s="49">
        <v>34</v>
      </c>
      <c r="H29" s="28" t="s">
        <v>28</v>
      </c>
      <c r="I29" s="29">
        <f>'[1]Data Entry_Web Posting'!F19</f>
        <v>6701600</v>
      </c>
      <c r="J29" s="29">
        <f>I29/'[1]Data Entry_Web Posting'!F$9</f>
        <v>166.23505481966563</v>
      </c>
      <c r="K29" s="23"/>
      <c r="L29" s="51"/>
      <c r="M29" s="51"/>
      <c r="N29" s="51"/>
      <c r="O29" s="51"/>
      <c r="P29" s="52"/>
    </row>
    <row r="30" spans="1:16" ht="13.5" thickBot="1" x14ac:dyDescent="0.25">
      <c r="A30" s="23"/>
      <c r="B30" s="68">
        <v>35</v>
      </c>
      <c r="C30" s="34" t="s">
        <v>29</v>
      </c>
      <c r="D30" s="35">
        <f>'[1]Data Entry_Web Posting'!D20</f>
        <v>22900350</v>
      </c>
      <c r="E30" s="35">
        <f>D30/'[1]Data Entry_Web Posting'!D$9</f>
        <v>559.4730284374084</v>
      </c>
      <c r="F30" s="23"/>
      <c r="G30" s="69">
        <v>35</v>
      </c>
      <c r="H30" s="37" t="s">
        <v>29</v>
      </c>
      <c r="I30" s="38">
        <f>'[1]Data Entry_Web Posting'!F20</f>
        <v>22612950</v>
      </c>
      <c r="J30" s="38">
        <f>I30/'[1]Data Entry_Web Posting'!F$9</f>
        <v>560.92052388748323</v>
      </c>
      <c r="K30" s="23"/>
      <c r="L30" s="51"/>
      <c r="M30" s="51"/>
      <c r="N30" s="51"/>
      <c r="O30" s="51"/>
      <c r="P30" s="52"/>
    </row>
    <row r="31" spans="1:16" ht="13.5" thickTop="1" x14ac:dyDescent="0.2">
      <c r="A31" s="23"/>
      <c r="B31" s="45"/>
      <c r="C31" s="40" t="s">
        <v>9</v>
      </c>
      <c r="D31" s="41">
        <f>SUM(D26:D30)</f>
        <v>77197600</v>
      </c>
      <c r="E31" s="41">
        <f>SUM(E26:E30)</f>
        <v>1885.9962865239911</v>
      </c>
      <c r="F31" s="23"/>
      <c r="G31" s="66"/>
      <c r="H31" s="43" t="s">
        <v>9</v>
      </c>
      <c r="I31" s="44">
        <f>SUM(I26:I30)</f>
        <v>77868300</v>
      </c>
      <c r="J31" s="44">
        <f>SUM(J26:J30)</f>
        <v>1931.5448727489211</v>
      </c>
      <c r="K31" s="23"/>
      <c r="L31" s="51"/>
      <c r="M31" s="51"/>
      <c r="N31" s="51"/>
      <c r="O31" s="51"/>
      <c r="P31" s="52"/>
    </row>
    <row r="32" spans="1:16" x14ac:dyDescent="0.2">
      <c r="A32" s="23"/>
      <c r="B32" s="25"/>
      <c r="C32" s="25"/>
      <c r="D32" s="26"/>
      <c r="E32" s="26"/>
      <c r="F32" s="23"/>
      <c r="G32" s="67"/>
      <c r="H32" s="28"/>
      <c r="I32" s="29"/>
      <c r="J32" s="29"/>
      <c r="K32" s="23"/>
      <c r="L32" s="51"/>
      <c r="M32" s="51"/>
      <c r="N32" s="51"/>
      <c r="O32" s="51"/>
      <c r="P32" s="52"/>
    </row>
    <row r="33" spans="1:16" x14ac:dyDescent="0.2">
      <c r="A33" s="23"/>
      <c r="B33" s="25" t="s">
        <v>30</v>
      </c>
      <c r="C33" s="25"/>
      <c r="D33" s="26"/>
      <c r="E33" s="26"/>
      <c r="F33" s="23"/>
      <c r="G33" s="67" t="s">
        <v>30</v>
      </c>
      <c r="H33" s="28"/>
      <c r="I33" s="29"/>
      <c r="J33" s="29"/>
      <c r="K33" s="23"/>
      <c r="L33" s="51"/>
      <c r="M33" s="51"/>
      <c r="N33" s="51"/>
      <c r="O33" s="51"/>
      <c r="P33" s="52"/>
    </row>
    <row r="34" spans="1:16" x14ac:dyDescent="0.2">
      <c r="A34" s="23"/>
      <c r="B34" s="47">
        <v>71</v>
      </c>
      <c r="C34" s="25" t="s">
        <v>30</v>
      </c>
      <c r="D34" s="26">
        <f>'[1]Data Entry_Web Posting'!D29+'[1]Data Entry_Web Posting'!D30+'[1]Data Entry_Web Posting'!D31</f>
        <v>59100000</v>
      </c>
      <c r="E34" s="26">
        <f>D34/'[1]Data Entry_Web Posting'!D$9</f>
        <v>1443.8581061272355</v>
      </c>
      <c r="F34" s="23"/>
      <c r="G34" s="49">
        <v>71</v>
      </c>
      <c r="H34" s="28" t="s">
        <v>30</v>
      </c>
      <c r="I34" s="29">
        <f>'[1]Data Entry_Web Posting'!F29+'[1]Data Entry_Web Posting'!F30+'[1]Data Entry_Web Posting'!F31</f>
        <v>62100000</v>
      </c>
      <c r="J34" s="29">
        <f>I34/'[1]Data Entry_Web Posting'!F$9</f>
        <v>1540.4077987795804</v>
      </c>
      <c r="K34" s="23"/>
      <c r="L34" s="51"/>
      <c r="M34" s="51"/>
      <c r="N34" s="51"/>
      <c r="O34" s="51"/>
      <c r="P34" s="52"/>
    </row>
    <row r="35" spans="1:16" x14ac:dyDescent="0.2">
      <c r="A35" s="23"/>
      <c r="B35" s="25"/>
      <c r="C35" s="25"/>
      <c r="D35" s="26"/>
      <c r="E35" s="26"/>
      <c r="F35" s="23"/>
      <c r="G35" s="67"/>
      <c r="H35" s="28"/>
      <c r="I35" s="29"/>
      <c r="J35" s="29"/>
      <c r="K35" s="23"/>
      <c r="L35" s="51"/>
      <c r="M35" s="51"/>
      <c r="N35" s="51"/>
      <c r="O35" s="51"/>
    </row>
    <row r="36" spans="1:16" x14ac:dyDescent="0.2">
      <c r="A36" s="23"/>
      <c r="B36" s="25" t="s">
        <v>31</v>
      </c>
      <c r="C36" s="25"/>
      <c r="D36" s="26"/>
      <c r="E36" s="26"/>
      <c r="F36" s="23"/>
      <c r="G36" s="67" t="s">
        <v>31</v>
      </c>
      <c r="H36" s="28"/>
      <c r="I36" s="29"/>
      <c r="J36" s="29"/>
      <c r="K36" s="23"/>
      <c r="L36" s="51"/>
      <c r="M36" s="51"/>
      <c r="N36" s="51"/>
      <c r="O36" s="51"/>
    </row>
    <row r="37" spans="1:16" x14ac:dyDescent="0.2">
      <c r="A37" s="23"/>
      <c r="B37" s="47">
        <v>61</v>
      </c>
      <c r="C37" s="25" t="s">
        <v>32</v>
      </c>
      <c r="D37" s="26">
        <f>'[1]Data Entry_Web Posting'!D28</f>
        <v>292100</v>
      </c>
      <c r="E37" s="26">
        <f>D37/'[1]Data Entry_Web Posting'!D$9</f>
        <v>7.1362259356982314</v>
      </c>
      <c r="F37" s="23"/>
      <c r="G37" s="49">
        <v>61</v>
      </c>
      <c r="H37" s="28" t="s">
        <v>32</v>
      </c>
      <c r="I37" s="29">
        <f>'[1]Data Entry_Web Posting'!F28</f>
        <v>279200</v>
      </c>
      <c r="J37" s="29">
        <f>I37/'[1]Data Entry_Web Posting'!F$9</f>
        <v>6.9256337748672916</v>
      </c>
      <c r="K37" s="23"/>
      <c r="L37" s="51"/>
      <c r="M37" s="51"/>
      <c r="N37" s="51"/>
      <c r="O37" s="51"/>
    </row>
    <row r="38" spans="1:16" ht="25.5" x14ac:dyDescent="0.2">
      <c r="A38" s="23"/>
      <c r="B38" s="47">
        <v>81</v>
      </c>
      <c r="C38" s="25" t="s">
        <v>33</v>
      </c>
      <c r="D38" s="26">
        <f>'[1]Data Entry_Web Posting'!D32</f>
        <v>20080900</v>
      </c>
      <c r="E38" s="26">
        <f>D38/'[1]Data Entry_Web Posting'!D$9</f>
        <v>490.59171308511679</v>
      </c>
      <c r="F38" s="23"/>
      <c r="G38" s="49">
        <v>81</v>
      </c>
      <c r="H38" s="28" t="s">
        <v>33</v>
      </c>
      <c r="I38" s="29">
        <f>'[1]Data Entry_Web Posting'!F32</f>
        <v>14188700</v>
      </c>
      <c r="J38" s="29">
        <f>I38/'[1]Data Entry_Web Posting'!F$9</f>
        <v>351.95465595078633</v>
      </c>
      <c r="K38" s="23"/>
      <c r="L38" s="51"/>
      <c r="M38" s="51"/>
      <c r="N38" s="51"/>
      <c r="O38" s="51"/>
    </row>
    <row r="39" spans="1:16" ht="51" x14ac:dyDescent="0.2">
      <c r="A39" s="23"/>
      <c r="B39" s="47">
        <v>91</v>
      </c>
      <c r="C39" s="25" t="s">
        <v>34</v>
      </c>
      <c r="D39" s="26">
        <f>'[1]Data Entry_Web Posting'!D33</f>
        <v>0</v>
      </c>
      <c r="E39" s="26">
        <f>D39/'[1]Data Entry_Web Posting'!D$9</f>
        <v>0</v>
      </c>
      <c r="F39" s="23"/>
      <c r="G39" s="49">
        <v>91</v>
      </c>
      <c r="H39" s="28" t="s">
        <v>34</v>
      </c>
      <c r="I39" s="29">
        <f>'[1]Data Entry_Web Posting'!F33</f>
        <v>0</v>
      </c>
      <c r="J39" s="29">
        <f>I39/'[1]Data Entry_Web Posting'!F$9</f>
        <v>0</v>
      </c>
      <c r="K39" s="23"/>
      <c r="L39" s="51"/>
      <c r="M39" s="51"/>
      <c r="N39" s="51"/>
      <c r="O39" s="51"/>
    </row>
    <row r="40" spans="1:16" ht="51" x14ac:dyDescent="0.2">
      <c r="A40" s="23"/>
      <c r="B40" s="47">
        <v>92</v>
      </c>
      <c r="C40" s="25" t="s">
        <v>35</v>
      </c>
      <c r="D40" s="26">
        <f>'[1]Data Entry_Web Posting'!D34</f>
        <v>0</v>
      </c>
      <c r="E40" s="26">
        <f>D40/'[1]Data Entry_Web Posting'!D$9</f>
        <v>0</v>
      </c>
      <c r="F40" s="23"/>
      <c r="G40" s="49">
        <v>92</v>
      </c>
      <c r="H40" s="28" t="s">
        <v>35</v>
      </c>
      <c r="I40" s="29">
        <f>'[1]Data Entry_Web Posting'!F34</f>
        <v>0</v>
      </c>
      <c r="J40" s="29">
        <f>I40/'[1]Data Entry_Web Posting'!F$9</f>
        <v>0</v>
      </c>
      <c r="K40" s="23"/>
      <c r="L40" s="51"/>
      <c r="M40" s="51"/>
      <c r="N40" s="51"/>
      <c r="O40" s="51"/>
    </row>
    <row r="41" spans="1:16" ht="51" x14ac:dyDescent="0.2">
      <c r="A41" s="23"/>
      <c r="B41" s="47">
        <v>93</v>
      </c>
      <c r="C41" s="25" t="s">
        <v>36</v>
      </c>
      <c r="D41" s="26">
        <f>'[1]Data Entry_Web Posting'!D35</f>
        <v>0</v>
      </c>
      <c r="E41" s="26">
        <f>D41/'[1]Data Entry_Web Posting'!D$9</f>
        <v>0</v>
      </c>
      <c r="F41" s="23"/>
      <c r="G41" s="49">
        <v>93</v>
      </c>
      <c r="H41" s="28" t="s">
        <v>36</v>
      </c>
      <c r="I41" s="29">
        <f>'[1]Data Entry_Web Posting'!F35</f>
        <v>0</v>
      </c>
      <c r="J41" s="29">
        <f>I41/'[1]Data Entry_Web Posting'!F$9</f>
        <v>0</v>
      </c>
      <c r="K41" s="23"/>
      <c r="L41" s="51"/>
      <c r="M41" s="51"/>
      <c r="N41" s="51"/>
      <c r="O41" s="51"/>
    </row>
    <row r="42" spans="1:16" ht="25.5" x14ac:dyDescent="0.2">
      <c r="A42" s="23"/>
      <c r="B42" s="47">
        <v>97</v>
      </c>
      <c r="C42" s="25" t="s">
        <v>37</v>
      </c>
      <c r="D42" s="26">
        <f>'[1]Data Entry_Web Posting'!D39</f>
        <v>3600000</v>
      </c>
      <c r="E42" s="26">
        <f>D42/'[1]Data Entry_Web Posting'!D$9</f>
        <v>87.950747581354435</v>
      </c>
      <c r="F42" s="23"/>
      <c r="G42" s="49">
        <v>97</v>
      </c>
      <c r="H42" s="28" t="s">
        <v>37</v>
      </c>
      <c r="I42" s="29">
        <f>'[1]Data Entry_Web Posting'!F39</f>
        <v>3600000</v>
      </c>
      <c r="J42" s="29">
        <f>I42/'[1]Data Entry_Web Posting'!F$9</f>
        <v>89.299002827801758</v>
      </c>
      <c r="K42" s="23"/>
      <c r="L42" s="51"/>
      <c r="M42" s="51"/>
      <c r="N42" s="51"/>
      <c r="O42" s="51"/>
    </row>
    <row r="43" spans="1:16" ht="45.75" customHeight="1" thickBot="1" x14ac:dyDescent="0.25">
      <c r="A43" s="23"/>
      <c r="B43" s="70">
        <v>99</v>
      </c>
      <c r="C43" s="71" t="s">
        <v>38</v>
      </c>
      <c r="D43" s="72">
        <f>'[1]Data Entry_Web Posting'!D40</f>
        <v>410000</v>
      </c>
      <c r="E43" s="72">
        <f>D43/'[1]Data Entry_Web Posting'!D$9</f>
        <v>10.016612918987589</v>
      </c>
      <c r="F43" s="73"/>
      <c r="G43" s="74">
        <v>99</v>
      </c>
      <c r="H43" s="75" t="s">
        <v>38</v>
      </c>
      <c r="I43" s="76">
        <f>'[1]Data Entry_Web Posting'!F40</f>
        <v>420000</v>
      </c>
      <c r="J43" s="76">
        <f>I43/'[1]Data Entry_Web Posting'!F$9</f>
        <v>10.418216996576872</v>
      </c>
      <c r="K43" s="23"/>
      <c r="L43" s="51"/>
      <c r="M43" s="51"/>
      <c r="N43" s="51"/>
      <c r="O43" s="51"/>
    </row>
    <row r="44" spans="1:16" ht="18" customHeight="1" x14ac:dyDescent="0.2">
      <c r="A44" s="23"/>
      <c r="B44" s="77"/>
      <c r="C44" s="78" t="s">
        <v>9</v>
      </c>
      <c r="D44" s="79">
        <f>SUM(D37:D43)</f>
        <v>24383000</v>
      </c>
      <c r="E44" s="79">
        <f>SUM(E37:E43)</f>
        <v>595.69529952115704</v>
      </c>
      <c r="F44" s="23"/>
      <c r="G44" s="80"/>
      <c r="H44" s="81" t="s">
        <v>9</v>
      </c>
      <c r="I44" s="82">
        <f>SUM(I37:I43)</f>
        <v>18487900</v>
      </c>
      <c r="J44" s="82">
        <f>SUM(J37:J43)</f>
        <v>458.59750955003221</v>
      </c>
      <c r="K44" s="23"/>
      <c r="L44" s="51"/>
      <c r="M44" s="51"/>
      <c r="N44" s="51"/>
      <c r="O44" s="51"/>
    </row>
    <row r="45" spans="1:16" x14ac:dyDescent="0.2">
      <c r="A45" s="23"/>
      <c r="B45" s="83"/>
      <c r="C45" s="83"/>
      <c r="D45" s="84"/>
      <c r="E45" s="84"/>
      <c r="F45" s="30"/>
      <c r="G45" s="83"/>
      <c r="H45" s="83"/>
      <c r="I45" s="85"/>
      <c r="J45" s="85"/>
      <c r="K45" s="23"/>
      <c r="L45" s="52"/>
      <c r="M45" s="52"/>
      <c r="N45" s="52"/>
      <c r="O45" s="52"/>
    </row>
    <row r="46" spans="1:16" x14ac:dyDescent="0.2">
      <c r="A46" s="52"/>
      <c r="B46" s="86"/>
      <c r="C46" s="86"/>
      <c r="D46" s="87"/>
      <c r="E46" s="87"/>
      <c r="F46" s="32"/>
      <c r="G46" s="86"/>
      <c r="H46" s="86"/>
      <c r="I46" s="88"/>
      <c r="J46" s="88"/>
      <c r="K46" s="52"/>
      <c r="L46" s="52"/>
      <c r="M46" s="52"/>
      <c r="N46" s="52"/>
      <c r="O46" s="52"/>
    </row>
    <row r="47" spans="1:16" x14ac:dyDescent="0.2">
      <c r="A47" s="52"/>
      <c r="B47" s="86"/>
      <c r="C47" s="86"/>
      <c r="D47" s="87"/>
      <c r="E47" s="87"/>
      <c r="F47" s="32"/>
      <c r="G47" s="86"/>
      <c r="H47" s="86"/>
      <c r="I47" s="88"/>
      <c r="J47" s="88"/>
      <c r="K47" s="52"/>
      <c r="L47" s="52"/>
      <c r="M47" s="52"/>
      <c r="N47" s="52"/>
      <c r="O47" s="52"/>
    </row>
    <row r="48" spans="1:16" x14ac:dyDescent="0.2">
      <c r="A48" s="52"/>
      <c r="B48" s="86"/>
      <c r="C48" s="86"/>
      <c r="D48" s="87"/>
      <c r="E48" s="87"/>
      <c r="F48" s="32"/>
      <c r="G48" s="86"/>
      <c r="H48" s="86"/>
      <c r="I48" s="88"/>
      <c r="J48" s="88"/>
      <c r="K48" s="52"/>
      <c r="L48" s="52"/>
      <c r="M48" s="52"/>
      <c r="N48" s="52"/>
      <c r="O48" s="52"/>
    </row>
    <row r="49" spans="1:15" x14ac:dyDescent="0.2">
      <c r="A49" s="52"/>
      <c r="B49" s="89"/>
      <c r="C49" s="89"/>
      <c r="D49" s="90"/>
      <c r="E49" s="90"/>
      <c r="F49" s="52"/>
      <c r="G49" s="89"/>
      <c r="H49" s="89"/>
      <c r="I49" s="88"/>
      <c r="J49" s="88"/>
      <c r="K49" s="52"/>
      <c r="L49" s="52"/>
      <c r="M49" s="52"/>
      <c r="N49" s="52"/>
      <c r="O49" s="52"/>
    </row>
    <row r="50" spans="1:15" x14ac:dyDescent="0.2">
      <c r="A50" s="52"/>
      <c r="B50" s="91"/>
      <c r="C50" s="92"/>
      <c r="D50" s="88"/>
      <c r="E50" s="88"/>
      <c r="F50" s="52"/>
      <c r="G50" s="91"/>
      <c r="H50" s="92"/>
      <c r="I50" s="88"/>
      <c r="J50" s="88"/>
      <c r="K50" s="52"/>
      <c r="L50" s="52"/>
      <c r="M50" s="52"/>
      <c r="N50" s="52"/>
      <c r="O50" s="52"/>
    </row>
  </sheetData>
  <sheetProtection sheet="1" objects="1" scenarios="1"/>
  <pageMargins left="0.75" right="0.75" top="1" bottom="1" header="0.5" footer="0.5"/>
  <pageSetup scale="54" orientation="portrait" r:id="rId1"/>
  <headerFooter alignWithMargins="0">
    <oddFooter>&amp;R&amp;"Times New Roman,Italic"&amp;9ESC 12/Template/May 2009/Admin Lead-SF</oddFooter>
  </headerFooter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 Page Notice of Budgets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MISD</dc:creator>
  <cp:lastModifiedBy>Laura Jobe</cp:lastModifiedBy>
  <dcterms:created xsi:type="dcterms:W3CDTF">2019-07-23T14:21:45Z</dcterms:created>
  <dcterms:modified xsi:type="dcterms:W3CDTF">2019-08-06T18:18:50Z</dcterms:modified>
</cp:coreProperties>
</file>